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W:\Government recordkeeping regulation\Distribution\RMAT 2021\Package for website\"/>
    </mc:Choice>
  </mc:AlternateContent>
  <xr:revisionPtr revIDLastSave="0" documentId="13_ncr:1_{C0F4C3AC-AD9A-4742-8926-B999A68826D6}" xr6:coauthVersionLast="47" xr6:coauthVersionMax="47" xr10:uidLastSave="{00000000-0000-0000-0000-000000000000}"/>
  <bookViews>
    <workbookView xWindow="-108" yWindow="-108" windowWidth="20376" windowHeight="12216" firstSheet="1" activeTab="2" xr2:uid="{00000000-000D-0000-FFFF-FFFF00000000}"/>
  </bookViews>
  <sheets>
    <sheet name="Title Page Old" sheetId="2" state="hidden" r:id="rId1"/>
    <sheet name="Introduction" sheetId="15" r:id="rId2"/>
    <sheet name="Title Page" sheetId="7" r:id="rId3"/>
    <sheet name="RMAT" sheetId="3" r:id="rId4"/>
    <sheet name="RMAT (2)" sheetId="6" state="hidden" r:id="rId5"/>
    <sheet name="Results" sheetId="14" r:id="rId6"/>
    <sheet name="Domains" sheetId="10" r:id="rId7"/>
    <sheet name="Maturity Levels" sheetId="12" r:id="rId8"/>
    <sheet name="REQs" sheetId="1" r:id="rId9"/>
    <sheet name="Detailed Explanatory Notes" sheetId="13" r:id="rId10"/>
    <sheet name="Public Offices at 18 Aug 2021" sheetId="4" r:id="rId11"/>
    <sheet name="Source" sheetId="5" state="hidden" r:id="rId12"/>
  </sheets>
  <definedNames>
    <definedName name="OLE_LINK37" localSheetId="10">'Public Offices at 18 Aug 2021'!$B$98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4" l="1"/>
  <c r="G10" i="14"/>
  <c r="G9" i="14"/>
  <c r="G8" i="14"/>
  <c r="G7" i="14"/>
  <c r="G6" i="14"/>
  <c r="E13" i="14"/>
  <c r="E10" i="14"/>
  <c r="E9" i="14"/>
  <c r="E7" i="14"/>
  <c r="E6" i="14"/>
  <c r="E56" i="3"/>
  <c r="F56" i="3" s="1"/>
  <c r="E55" i="3"/>
  <c r="F55" i="3" s="1"/>
  <c r="E54" i="3"/>
  <c r="F54" i="3" s="1"/>
  <c r="E53" i="3"/>
  <c r="F53" i="3" s="1"/>
  <c r="E52" i="3"/>
  <c r="F52" i="3" s="1"/>
  <c r="E35" i="3"/>
  <c r="F35" i="3" s="1"/>
  <c r="E34" i="3"/>
  <c r="F34" i="3" s="1"/>
  <c r="E33" i="3"/>
  <c r="F33" i="3" s="1"/>
  <c r="E32" i="3"/>
  <c r="F32" i="3" s="1"/>
  <c r="E31" i="3"/>
  <c r="F31" i="3" s="1"/>
  <c r="E14" i="3"/>
  <c r="F14" i="3" s="1"/>
  <c r="E13" i="3"/>
  <c r="F13" i="3" s="1"/>
  <c r="E12" i="3"/>
  <c r="F12" i="3" s="1"/>
  <c r="E11" i="3"/>
  <c r="F11" i="3" s="1"/>
  <c r="E10" i="3"/>
  <c r="F57" i="3" l="1"/>
  <c r="F13" i="14" s="1"/>
  <c r="M13" i="14" s="1"/>
  <c r="L37" i="14" s="1"/>
  <c r="F36" i="3"/>
  <c r="F10" i="14" s="1"/>
  <c r="M10" i="14" s="1"/>
  <c r="N34" i="14" s="1"/>
  <c r="E15" i="3"/>
  <c r="F10" i="3"/>
  <c r="F15" i="3" s="1"/>
  <c r="F7" i="14" s="1"/>
  <c r="M7" i="14" s="1"/>
  <c r="N43" i="14" s="1"/>
  <c r="G24" i="14" l="1"/>
  <c r="G23" i="14"/>
  <c r="G22" i="14"/>
  <c r="G21" i="14"/>
  <c r="G20" i="14"/>
  <c r="G19" i="14"/>
  <c r="G18" i="14"/>
  <c r="G17" i="14"/>
  <c r="G16" i="14"/>
  <c r="G15" i="14"/>
  <c r="G14" i="14"/>
  <c r="G12" i="14"/>
  <c r="G11" i="14"/>
  <c r="E24" i="14"/>
  <c r="E23" i="14"/>
  <c r="E22" i="14"/>
  <c r="E21" i="14"/>
  <c r="E20" i="14"/>
  <c r="E19" i="14"/>
  <c r="E18" i="14"/>
  <c r="E17" i="14"/>
  <c r="E16" i="14"/>
  <c r="E15" i="14"/>
  <c r="E14" i="14"/>
  <c r="E12" i="14"/>
  <c r="E11" i="14"/>
  <c r="E8" i="14"/>
  <c r="B112" i="13"/>
  <c r="C112" i="13" s="1"/>
  <c r="B111" i="13"/>
  <c r="C111" i="13" s="1"/>
  <c r="B110" i="13"/>
  <c r="C110" i="13" s="1"/>
  <c r="B109" i="13"/>
  <c r="C109" i="13" s="1"/>
  <c r="B108" i="13"/>
  <c r="C108" i="13" s="1"/>
  <c r="B105" i="13"/>
  <c r="C105" i="13" s="1"/>
  <c r="B104" i="13"/>
  <c r="C104" i="13" s="1"/>
  <c r="B103" i="13"/>
  <c r="C103" i="13" s="1"/>
  <c r="B102" i="13"/>
  <c r="C102" i="13" s="1"/>
  <c r="B101" i="13"/>
  <c r="C101" i="13" s="1"/>
  <c r="C106" i="13" s="1"/>
  <c r="B97" i="13"/>
  <c r="C97" i="13" s="1"/>
  <c r="B96" i="13"/>
  <c r="C96" i="13" s="1"/>
  <c r="B95" i="13"/>
  <c r="C95" i="13" s="1"/>
  <c r="B94" i="13"/>
  <c r="C94" i="13" s="1"/>
  <c r="B93" i="13"/>
  <c r="C93" i="13" s="1"/>
  <c r="C99" i="13" s="1"/>
  <c r="B90" i="13"/>
  <c r="C90" i="13" s="1"/>
  <c r="B89" i="13"/>
  <c r="C89" i="13" s="1"/>
  <c r="B88" i="13"/>
  <c r="C88" i="13" s="1"/>
  <c r="B87" i="13"/>
  <c r="C87" i="13" s="1"/>
  <c r="B86" i="13"/>
  <c r="C86" i="13" s="1"/>
  <c r="B83" i="13"/>
  <c r="C83" i="13" s="1"/>
  <c r="B82" i="13"/>
  <c r="C82" i="13" s="1"/>
  <c r="B81" i="13"/>
  <c r="C81" i="13" s="1"/>
  <c r="B80" i="13"/>
  <c r="C80" i="13" s="1"/>
  <c r="B79" i="13"/>
  <c r="C79" i="13" s="1"/>
  <c r="C84" i="13" s="1"/>
  <c r="B76" i="13"/>
  <c r="C76" i="13" s="1"/>
  <c r="B75" i="13"/>
  <c r="C75" i="13" s="1"/>
  <c r="B74" i="13"/>
  <c r="C74" i="13" s="1"/>
  <c r="B73" i="13"/>
  <c r="C73" i="13" s="1"/>
  <c r="B72" i="13"/>
  <c r="C72" i="13" s="1"/>
  <c r="B69" i="13"/>
  <c r="C69" i="13" s="1"/>
  <c r="B68" i="13"/>
  <c r="C68" i="13" s="1"/>
  <c r="B67" i="13"/>
  <c r="C67" i="13" s="1"/>
  <c r="B66" i="13"/>
  <c r="C66" i="13" s="1"/>
  <c r="B65" i="13"/>
  <c r="C65" i="13" s="1"/>
  <c r="C70" i="13" s="1"/>
  <c r="B62" i="13"/>
  <c r="C62" i="13" s="1"/>
  <c r="B61" i="13"/>
  <c r="C61" i="13" s="1"/>
  <c r="B60" i="13"/>
  <c r="C60" i="13" s="1"/>
  <c r="B59" i="13"/>
  <c r="C59" i="13" s="1"/>
  <c r="B58" i="13"/>
  <c r="C58" i="13" s="1"/>
  <c r="B55" i="13"/>
  <c r="C55" i="13" s="1"/>
  <c r="B54" i="13"/>
  <c r="C54" i="13" s="1"/>
  <c r="B53" i="13"/>
  <c r="C53" i="13" s="1"/>
  <c r="B52" i="13"/>
  <c r="C52" i="13" s="1"/>
  <c r="B51" i="13"/>
  <c r="C51" i="13" s="1"/>
  <c r="C56" i="13" s="1"/>
  <c r="B48" i="13"/>
  <c r="C48" i="13" s="1"/>
  <c r="B47" i="13"/>
  <c r="C47" i="13" s="1"/>
  <c r="B46" i="13"/>
  <c r="C46" i="13" s="1"/>
  <c r="B45" i="13"/>
  <c r="C45" i="13" s="1"/>
  <c r="B44" i="13"/>
  <c r="C44" i="13" s="1"/>
  <c r="C49" i="13" s="1"/>
  <c r="B41" i="13"/>
  <c r="C41" i="13" s="1"/>
  <c r="B40" i="13"/>
  <c r="C40" i="13" s="1"/>
  <c r="B39" i="13"/>
  <c r="C39" i="13" s="1"/>
  <c r="B38" i="13"/>
  <c r="C38" i="13" s="1"/>
  <c r="B37" i="13"/>
  <c r="C37" i="13" s="1"/>
  <c r="C42" i="13" s="1"/>
  <c r="B34" i="13"/>
  <c r="C34" i="13" s="1"/>
  <c r="B33" i="13"/>
  <c r="C33" i="13" s="1"/>
  <c r="B32" i="13"/>
  <c r="C32" i="13" s="1"/>
  <c r="B31" i="13"/>
  <c r="C31" i="13" s="1"/>
  <c r="B30" i="13"/>
  <c r="C30" i="13" s="1"/>
  <c r="B27" i="13"/>
  <c r="C27" i="13" s="1"/>
  <c r="B26" i="13"/>
  <c r="C26" i="13" s="1"/>
  <c r="B25" i="13"/>
  <c r="C25" i="13" s="1"/>
  <c r="B24" i="13"/>
  <c r="C24" i="13" s="1"/>
  <c r="B23" i="13"/>
  <c r="C23" i="13" s="1"/>
  <c r="C28" i="13" s="1"/>
  <c r="B20" i="13"/>
  <c r="C20" i="13" s="1"/>
  <c r="B19" i="13"/>
  <c r="C19" i="13" s="1"/>
  <c r="B18" i="13"/>
  <c r="C18" i="13" s="1"/>
  <c r="B17" i="13"/>
  <c r="C17" i="13" s="1"/>
  <c r="B16" i="13"/>
  <c r="C16" i="13" s="1"/>
  <c r="B14" i="13"/>
  <c r="C14" i="13" s="1"/>
  <c r="B13" i="13"/>
  <c r="C13" i="13" s="1"/>
  <c r="B12" i="13"/>
  <c r="C12" i="13" s="1"/>
  <c r="B11" i="13"/>
  <c r="C11" i="13" s="1"/>
  <c r="B10" i="13"/>
  <c r="C10" i="13" s="1"/>
  <c r="B7" i="13"/>
  <c r="C7" i="13" s="1"/>
  <c r="B6" i="13"/>
  <c r="C6" i="13" s="1"/>
  <c r="B5" i="13"/>
  <c r="C5" i="13" s="1"/>
  <c r="B4" i="13"/>
  <c r="C4" i="13" s="1"/>
  <c r="B3" i="13"/>
  <c r="C3" i="13" s="1"/>
  <c r="C8" i="13" s="1"/>
  <c r="E7" i="3"/>
  <c r="F7" i="3" s="1"/>
  <c r="E6" i="3"/>
  <c r="F6" i="3" s="1"/>
  <c r="E5" i="3"/>
  <c r="F5" i="3" s="1"/>
  <c r="E4" i="3"/>
  <c r="F4" i="3" s="1"/>
  <c r="E3" i="3"/>
  <c r="E77" i="3"/>
  <c r="F77" i="3" s="1"/>
  <c r="E76" i="3"/>
  <c r="F76" i="3" s="1"/>
  <c r="E75" i="3"/>
  <c r="F75" i="3" s="1"/>
  <c r="E74" i="3"/>
  <c r="F74" i="3" s="1"/>
  <c r="E73" i="3"/>
  <c r="F73" i="3" s="1"/>
  <c r="E98" i="3"/>
  <c r="F98" i="3" s="1"/>
  <c r="E97" i="3"/>
  <c r="F97" i="3" s="1"/>
  <c r="E96" i="3"/>
  <c r="F96" i="3" s="1"/>
  <c r="E95" i="3"/>
  <c r="F95" i="3" s="1"/>
  <c r="E94" i="3"/>
  <c r="F94" i="3" s="1"/>
  <c r="E84" i="3"/>
  <c r="F84" i="3" s="1"/>
  <c r="E83" i="3"/>
  <c r="F83" i="3" s="1"/>
  <c r="E82" i="3"/>
  <c r="F82" i="3" s="1"/>
  <c r="E81" i="3"/>
  <c r="F81" i="3" s="1"/>
  <c r="E80" i="3"/>
  <c r="F80" i="3" s="1"/>
  <c r="E63" i="3"/>
  <c r="F63" i="3" s="1"/>
  <c r="E62" i="3"/>
  <c r="F62" i="3" s="1"/>
  <c r="E61" i="3"/>
  <c r="F61" i="3" s="1"/>
  <c r="E60" i="3"/>
  <c r="F60" i="3" s="1"/>
  <c r="E59" i="3"/>
  <c r="F59" i="3" s="1"/>
  <c r="E49" i="3"/>
  <c r="F49" i="3" s="1"/>
  <c r="E48" i="3"/>
  <c r="F48" i="3" s="1"/>
  <c r="E47" i="3"/>
  <c r="F47" i="3" s="1"/>
  <c r="E46" i="3"/>
  <c r="F46" i="3" s="1"/>
  <c r="E45" i="3"/>
  <c r="F45" i="3" s="1"/>
  <c r="E107" i="3"/>
  <c r="F107" i="3" s="1"/>
  <c r="E106" i="3"/>
  <c r="F106" i="3" s="1"/>
  <c r="E105" i="3"/>
  <c r="F105" i="3" s="1"/>
  <c r="E104" i="3"/>
  <c r="F104" i="3" s="1"/>
  <c r="E103" i="3"/>
  <c r="F103" i="3" s="1"/>
  <c r="E114" i="3"/>
  <c r="F114" i="3" s="1"/>
  <c r="E113" i="3"/>
  <c r="F113" i="3" s="1"/>
  <c r="E112" i="3"/>
  <c r="F112" i="3" s="1"/>
  <c r="E111" i="3"/>
  <c r="F111" i="3" s="1"/>
  <c r="E110" i="3"/>
  <c r="F110" i="3" s="1"/>
  <c r="E128" i="3"/>
  <c r="F128" i="3" s="1"/>
  <c r="E127" i="3"/>
  <c r="F127" i="3" s="1"/>
  <c r="E126" i="3"/>
  <c r="F126" i="3" s="1"/>
  <c r="E125" i="3"/>
  <c r="F125" i="3" s="1"/>
  <c r="E124" i="3"/>
  <c r="F124" i="3" s="1"/>
  <c r="E91" i="3"/>
  <c r="F91" i="3" s="1"/>
  <c r="E90" i="3"/>
  <c r="F90" i="3" s="1"/>
  <c r="E89" i="3"/>
  <c r="F89" i="3" s="1"/>
  <c r="E88" i="3"/>
  <c r="F88" i="3" s="1"/>
  <c r="E87" i="3"/>
  <c r="F87" i="3" s="1"/>
  <c r="E42" i="3"/>
  <c r="F42" i="3" s="1"/>
  <c r="E41" i="3"/>
  <c r="F41" i="3" s="1"/>
  <c r="E40" i="3"/>
  <c r="F40" i="3" s="1"/>
  <c r="E39" i="3"/>
  <c r="F39" i="3" s="1"/>
  <c r="E38" i="3"/>
  <c r="F38" i="3" s="1"/>
  <c r="E70" i="3"/>
  <c r="F70" i="3" s="1"/>
  <c r="E69" i="3"/>
  <c r="F69" i="3" s="1"/>
  <c r="E68" i="3"/>
  <c r="F68" i="3" s="1"/>
  <c r="E67" i="3"/>
  <c r="F67" i="3" s="1"/>
  <c r="E66" i="3"/>
  <c r="F66" i="3" s="1"/>
  <c r="E135" i="3"/>
  <c r="F135" i="3" s="1"/>
  <c r="E134" i="3"/>
  <c r="F134" i="3" s="1"/>
  <c r="E133" i="3"/>
  <c r="F133" i="3" s="1"/>
  <c r="E132" i="3"/>
  <c r="F132" i="3" s="1"/>
  <c r="E131" i="3"/>
  <c r="F131" i="3" s="1"/>
  <c r="E121" i="3"/>
  <c r="F121" i="3" s="1"/>
  <c r="E120" i="3"/>
  <c r="F120" i="3" s="1"/>
  <c r="E119" i="3"/>
  <c r="F119" i="3" s="1"/>
  <c r="E118" i="3"/>
  <c r="F118" i="3" s="1"/>
  <c r="E117" i="3"/>
  <c r="F117" i="3" s="1"/>
  <c r="E28" i="3"/>
  <c r="F28" i="3" s="1"/>
  <c r="E27" i="3"/>
  <c r="F27" i="3" s="1"/>
  <c r="E26" i="3"/>
  <c r="F26" i="3" s="1"/>
  <c r="E25" i="3"/>
  <c r="F25" i="3" s="1"/>
  <c r="E24" i="3"/>
  <c r="F24" i="3" s="1"/>
  <c r="E21" i="3"/>
  <c r="F21" i="3" s="1"/>
  <c r="E20" i="3"/>
  <c r="E19" i="3"/>
  <c r="F19" i="3" s="1"/>
  <c r="E17" i="3"/>
  <c r="F17" i="3" s="1"/>
  <c r="E18" i="3"/>
  <c r="F18" i="3" s="1"/>
  <c r="L20" i="6"/>
  <c r="L21" i="6" s="1"/>
  <c r="J20" i="6"/>
  <c r="J21" i="6" s="1"/>
  <c r="H20" i="6"/>
  <c r="H21" i="6" s="1"/>
  <c r="F20" i="6"/>
  <c r="F21" i="6" s="1"/>
  <c r="D20" i="6"/>
  <c r="D21" i="6" s="1"/>
  <c r="C35" i="13" l="1"/>
  <c r="C91" i="13"/>
  <c r="C21" i="13"/>
  <c r="C77" i="13"/>
  <c r="C113" i="13"/>
  <c r="C63" i="13"/>
  <c r="B8" i="13"/>
  <c r="F64" i="3"/>
  <c r="F115" i="3"/>
  <c r="F108" i="3"/>
  <c r="F92" i="3"/>
  <c r="F78" i="3"/>
  <c r="F136" i="3"/>
  <c r="E8" i="3"/>
  <c r="F3" i="3"/>
  <c r="F29" i="3"/>
  <c r="F9" i="14" s="1"/>
  <c r="M9" i="14" s="1"/>
  <c r="M34" i="14" s="1"/>
  <c r="F71" i="3"/>
  <c r="F85" i="3"/>
  <c r="F99" i="3"/>
  <c r="F43" i="3"/>
  <c r="F122" i="3"/>
  <c r="F50" i="3"/>
  <c r="F129" i="3"/>
  <c r="E22" i="3"/>
  <c r="F20" i="3"/>
  <c r="F8" i="3" l="1"/>
  <c r="F23" i="14"/>
  <c r="M23" i="14" s="1"/>
  <c r="F12" i="14"/>
  <c r="M12" i="14" s="1"/>
  <c r="F22" i="14"/>
  <c r="M22" i="14" s="1"/>
  <c r="F11" i="14"/>
  <c r="M11" i="14" s="1"/>
  <c r="O34" i="14" s="1"/>
  <c r="L34" i="14" s="1"/>
  <c r="F19" i="14"/>
  <c r="M19" i="14" s="1"/>
  <c r="F17" i="14"/>
  <c r="M17" i="14" s="1"/>
  <c r="M49" i="14" s="1"/>
  <c r="F15" i="14"/>
  <c r="M15" i="14" s="1"/>
  <c r="F24" i="14"/>
  <c r="M24" i="14" s="1"/>
  <c r="F16" i="14"/>
  <c r="M16" i="14" s="1"/>
  <c r="F18" i="14"/>
  <c r="M18" i="14" s="1"/>
  <c r="F20" i="14"/>
  <c r="M20" i="14" s="1"/>
  <c r="L48" i="14" s="1"/>
  <c r="F21" i="14"/>
  <c r="M21" i="14" s="1"/>
  <c r="F14" i="14"/>
  <c r="M14" i="14" s="1"/>
  <c r="F6" i="14"/>
  <c r="M6" i="14" s="1"/>
  <c r="F22" i="3"/>
  <c r="F8" i="14" s="1"/>
  <c r="M8" i="14" s="1"/>
  <c r="N52" i="14" l="1"/>
  <c r="N49" i="14"/>
  <c r="L36" i="14"/>
  <c r="L35" i="14"/>
  <c r="L56" i="14"/>
  <c r="L57" i="14"/>
  <c r="L58" i="14"/>
  <c r="L55" i="14"/>
  <c r="L46" i="14"/>
  <c r="L45" i="14"/>
  <c r="L44" i="14"/>
  <c r="L60" i="14"/>
  <c r="L61" i="14"/>
  <c r="L50" i="14"/>
  <c r="L62" i="14"/>
  <c r="L59" i="14"/>
  <c r="L65" i="14"/>
  <c r="L64" i="14"/>
  <c r="L63" i="14"/>
  <c r="M52" i="14"/>
  <c r="L38" i="14"/>
  <c r="L41" i="14"/>
  <c r="L39" i="14"/>
  <c r="L40" i="14"/>
  <c r="M43" i="14"/>
  <c r="O43" i="14" s="1"/>
  <c r="L6" i="14"/>
  <c r="O49" i="14"/>
  <c r="L51" i="14"/>
  <c r="L66" i="14"/>
  <c r="L67" i="14"/>
  <c r="L47" i="14"/>
  <c r="L20" i="14"/>
  <c r="L15" i="14"/>
  <c r="L53" i="14"/>
  <c r="L42" i="14"/>
  <c r="L54" i="14"/>
  <c r="L43" i="14"/>
  <c r="O52" i="14" l="1"/>
  <c r="L52" i="14"/>
  <c r="L49" i="14"/>
</calcChain>
</file>

<file path=xl/sharedStrings.xml><?xml version="1.0" encoding="utf-8"?>
<sst xmlns="http://schemas.openxmlformats.org/spreadsheetml/2006/main" count="2370" uniqueCount="998">
  <si>
    <t>Records Management Assessment Tool
RMAT</t>
  </si>
  <si>
    <t>RMAT is a tool for NSW Public Offices to assess the maturity of records management in their organisation, or a part of the organisation (eg business unit or information system), or a group of public offices (eg across a Cluster).</t>
  </si>
  <si>
    <t>This tool focuses the records management maturity of NSW public offices, and their alignment with the requirement of the State Records Act 1998. The 15 actions in the table below are developed for reporting on current status; planning for improvement; justifying investment and measuring progress.</t>
  </si>
  <si>
    <t>Instructions to be developed</t>
  </si>
  <si>
    <t>Assessment Details</t>
  </si>
  <si>
    <t>Responses</t>
  </si>
  <si>
    <t>Guidance Notes</t>
  </si>
  <si>
    <t>Date of Assessment:</t>
  </si>
  <si>
    <t>[Should this default to the current date?]</t>
  </si>
  <si>
    <t>Select the date when this assessment is completed.</t>
  </si>
  <si>
    <t>Cluster:</t>
  </si>
  <si>
    <t>[Make this a drop down list of Clusters - see the Public Offices Tab.]</t>
  </si>
  <si>
    <t>Select the Cluster for this public office.</t>
  </si>
  <si>
    <t>Public Office:</t>
  </si>
  <si>
    <t>[Make this a drop down list of the public offices related to the selected cluster - see separate Tab.]</t>
  </si>
  <si>
    <t>Select the public office responsible for this assessment. Select "Councils" for local government.</t>
  </si>
  <si>
    <t>Business Units or Information Systems:</t>
  </si>
  <si>
    <t>[Free text]</t>
  </si>
  <si>
    <t>Where only part of a public office is being assessed, list the business units or information systems included in the assessment. Please leave the box blank if this does not apply.</t>
  </si>
  <si>
    <t>Other Public Offices:</t>
  </si>
  <si>
    <t>[Make this a drop down list of the public offices related to the selected cluster - see separate Tab. How to select multiple public offices?]</t>
  </si>
  <si>
    <t>Select all the public offices included in the assessment. Please leave the box blank if this does not apply.</t>
  </si>
  <si>
    <t>Contact name:</t>
  </si>
  <si>
    <t>Name of the public office employee responsible for this assessment</t>
  </si>
  <si>
    <t>Role/job title:</t>
  </si>
  <si>
    <t>Position and title of the person completing this assessment.</t>
  </si>
  <si>
    <t>Email:</t>
  </si>
  <si>
    <t>Email address of the person completing this assessment.</t>
  </si>
  <si>
    <t>External assessor:</t>
  </si>
  <si>
    <t>Name, organisation and title of a consultant or other external person completing this assessment. Please leave the box blank if this does not apply.</t>
  </si>
  <si>
    <t>Assessment approach:</t>
  </si>
  <si>
    <t>[Space for free text? Controlled list...?]</t>
  </si>
  <si>
    <t>Techniques used to complete the assessment. For example: workshops, interviews, meetings, document analysis.</t>
  </si>
  <si>
    <t>Organisation context:
(optional)</t>
  </si>
  <si>
    <r>
      <t>Information about the organisation's operating environment, where relevant to the assessment. For example:</t>
    </r>
    <r>
      <rPr>
        <b/>
        <sz val="11"/>
        <rFont val="Segoe UI"/>
        <family val="2"/>
      </rPr>
      <t xml:space="preserve">
• </t>
    </r>
    <r>
      <rPr>
        <sz val="11"/>
        <rFont val="Segoe UI"/>
        <family val="2"/>
      </rPr>
      <t>No. of sites, staff, business units/statutory authorities or Ministers covered by the assessment.
• Types of services the organisation delivers (e.g. corporate, citizen services).</t>
    </r>
  </si>
  <si>
    <t>Introduction</t>
  </si>
  <si>
    <t xml:space="preserve">Records Management Assessment Tool (RMAT) is a key part of SARA’s new regulatory framework allowing: 
•	Public offices to self-assess and report their alignment with the regulatory framework. 
•	Public offices to identify areas for improvement; and possibly support a business case. 
•	SARA to have an overview of regulatory alignment across the sector. 
•	SARA to identify trends or key issues for targeted intervention, to support planning and the allocation of resources. 
The results can be used for reporting on current status; planning for improvement; justifying investment and measuring progress. 
SARA is planning on the development of an online assessment tool in the next phase of this project.
</t>
  </si>
  <si>
    <t>Completing the Questions</t>
  </si>
  <si>
    <t xml:space="preserve">Complete the assessment details on the next page.
Then complete each question on the following pages. For each question:
•	Choose one response, which best describes your current situation.
•	Look at the types of evidence required to demonstrate this level of maturity, and ensure you can justify the response you’ve chosen.
•	Refer to some of the Guidance material if you need more help understanding the requirements, or considering your next steps to improve maturity in this area.
We strongly recommend that the questions should be completed by the person/team responsible for overseeing records and information management or in collaboration with key staff, such as a system owner, data custodian or business manager.
The assessment includes some technical terms that may require explanation from a records professional (or reference to the SARA Glossary).
Detailed instructions for the assessment are provided in a separate document.
</t>
  </si>
  <si>
    <t>Records Management Assessment Tool
(RMAT)</t>
  </si>
  <si>
    <t>RMAT enables NSW Public Offices to assess the maturity of records and information management in their organisation, or a part of the organisation (e.g. business unit or information system), or a group of public offices.</t>
  </si>
  <si>
    <t>The questions in this assessment focus on the management of records, information and data in NSW public offices, and how these practices align with requirements in the State Records Act 1998 and the standards issued under the Act. They highlight the links between records management and regulations for cyber security, privacy, data sharing, open data and information access (GIPAA). The results can be used for reporting on current status; planning for improvement; justifying investment and measuring progress.</t>
  </si>
  <si>
    <t>Detailed instructions provided separately</t>
  </si>
  <si>
    <t>Date when this assessment is completed.</t>
  </si>
  <si>
    <t xml:space="preserve">Premier_and_Cabinet </t>
  </si>
  <si>
    <t>Select the Cluster for this public office. Select "Councils" for local government or "Universities" for a university.</t>
  </si>
  <si>
    <t>Aboriginal Affairs NSW</t>
  </si>
  <si>
    <t>Select the public office responsible for this assessment. The choices are limited based on your choice of Cluster.</t>
  </si>
  <si>
    <t>List any other public offices included in the assessment. Please leave the box blank if this does not apply.</t>
  </si>
  <si>
    <r>
      <t>Information about the organisation's operating environment, where relevant to the assessment. For example:</t>
    </r>
    <r>
      <rPr>
        <b/>
        <sz val="11"/>
        <rFont val="Segoe UI"/>
        <family val="2"/>
      </rPr>
      <t xml:space="preserve">
• </t>
    </r>
    <r>
      <rPr>
        <sz val="11"/>
        <rFont val="Segoe UI"/>
        <family val="2"/>
      </rPr>
      <t>No. of sites, staff, business units/statutory authorities or Ministers covered by the assessment.
• Types of services the organisation delivers (e.g. corporate, citizen services).
• Records and information environment. (e.g. primarily paper, digital, hybrid; off-site storage; primary software or systems).
• Other key legislation impacting records, information and data management (e.g. Environmental Planning &amp; Assessment Act).</t>
    </r>
  </si>
  <si>
    <t>RECORDS &amp; INFORMATION
MANAGEMENT ACTIONS</t>
  </si>
  <si>
    <t>RESPONSES</t>
  </si>
  <si>
    <t>POINTS</t>
  </si>
  <si>
    <t>SELECT</t>
  </si>
  <si>
    <t>MATURITY</t>
  </si>
  <si>
    <t>YOUR SUPPLEMENTARY COMMENTS</t>
  </si>
  <si>
    <t>EXAMPLES OF EVIDENCE TO JUSTIFY YOUR RESPONSE</t>
  </si>
  <si>
    <t>REQ</t>
  </si>
  <si>
    <t>HOW THIS ACTION SUPPORTS THE DEVELOPMENT OF RECORDS AND INFORMATION MANAGEMENT MATURITY</t>
  </si>
  <si>
    <t>KEY GUIDANCE ABOUT THIS TOPIC</t>
  </si>
  <si>
    <t>LINKS TO GUIDANCE</t>
  </si>
  <si>
    <t>Q1. High Risk / High Value Business &amp; Systems</t>
  </si>
  <si>
    <t>There is no identification of the information assets needed to support high risk / high value areas of business.</t>
  </si>
  <si>
    <t xml:space="preserve"> </t>
  </si>
  <si>
    <t xml:space="preserve">&gt; Documents identifying high risk and high value areas of business and systems.
e.g. risk registers; cyber security plans; business continuity plans; audit reports; IT plans; open data plans; information asset register.
</t>
  </si>
  <si>
    <t>2.2R</t>
  </si>
  <si>
    <r>
      <rPr>
        <b/>
        <sz val="11"/>
        <color theme="1"/>
        <rFont val="Calibri"/>
        <family val="2"/>
        <scheme val="minor"/>
      </rPr>
      <t>Principle 2: Records and information management support business</t>
    </r>
    <r>
      <rPr>
        <sz val="11"/>
        <color theme="1"/>
        <rFont val="Calibri"/>
        <family val="2"/>
        <scheme val="minor"/>
      </rPr>
      <t xml:space="preserve">
The core role of records and information management is to ensure the creation, maintenance, useability and sustainability of the records and information needed for short and long term business operations.
</t>
    </r>
    <r>
      <rPr>
        <b/>
        <sz val="11"/>
        <color theme="1"/>
        <rFont val="Calibri"/>
        <family val="2"/>
        <scheme val="minor"/>
      </rPr>
      <t>Asset Governance</t>
    </r>
    <r>
      <rPr>
        <sz val="11"/>
        <color theme="1"/>
        <rFont val="Calibri"/>
        <family val="2"/>
        <scheme val="minor"/>
      </rPr>
      <t>: With good leadership and management, Information Asset management policies and other instruments will be effectively implemented and used.</t>
    </r>
  </si>
  <si>
    <t>https://www.records.nsw.gov.au/recordkeeping/advice/identifying-high-value-and-high-risk-information</t>
  </si>
  <si>
    <t>Has your organisation (or business unit) identified high risk and high value areas of business and the systems, records and information (referred to as information assets) needed to support these business areas?</t>
  </si>
  <si>
    <t>There is some identification of the information assets needed to support high risk / high value areas of business - but the organisation (or business unit) does not have a complete, single view (e.g. different information assets identified in various plans or registers).</t>
  </si>
  <si>
    <t>https://www.records.nsw.gov.au/recordkeeping/advice/identifying-high-risk-business-impacts</t>
  </si>
  <si>
    <t>The organisation (or business unit) has formally identified its high risk / high value information assets. There is a complete, single view of high risk / high value information assets (e.g. in a specific document, spreadsheet, or register).</t>
  </si>
  <si>
    <t>✓</t>
  </si>
  <si>
    <t>The organisation (or business unit) has an inventory of all information assets (physical and digital), including current and legacy systems. There is a process in place to update and maintain the register of high risk / high value information assets.</t>
  </si>
  <si>
    <t>The organisation (or business unit) recognises records and information as real business assets. Information asset management is considered at a strategic level within the organisation (or business unit) and actively plans to manage them according to their purpose and risk profile.</t>
  </si>
  <si>
    <t>Q2. Information Risk</t>
  </si>
  <si>
    <t>There is no formal identification of information risks that could impact high risk / high value areas of business.</t>
  </si>
  <si>
    <t xml:space="preserve">&gt; Documents indicating records and information risks are actively identified and managed.
e.g. risk registers; cyber security plans; business continuity plans; information asset register; assigned responsibilities (eg system owner; data steward); policies, business rules and procedures; system design and acquisition documents; data migration strategy; data portability addressed in service contracts.
</t>
  </si>
  <si>
    <t xml:space="preserve">Are the information risks that could impact high risk and high value areas of business identified and addressed? </t>
  </si>
  <si>
    <t>There is some analysis of the information risks that could impact high risk / high value areas of business - but the organisation (or business unit) does not have a complete, single view (e.g. different information risks identified in various plans or registers).</t>
  </si>
  <si>
    <t>The organisation (or business unit) has formally identified its high risk / high value information assets. There is a complete, single view of the information risks that could impact high risk / high value areas of the business (e.g. in a specific document, spreadsheet, or register).</t>
  </si>
  <si>
    <t>The organisation (or business unit) has formally identified the information risks that could impact high risk / high value areas of the business. Risk mitigation for high risk / high value information assets is addressed through planned initiatives.</t>
  </si>
  <si>
    <t>The organisation (or business unit) recognises records and information as real business assets. Information risk management is integrated into all new organisation-wide (or business unit-wide) initiatives and plans. e.g. IT projects, business transformation initiatives.</t>
  </si>
  <si>
    <t>Q3. Senior Responsible Officer</t>
  </si>
  <si>
    <t>There is no senior executive oversight of the records and information management function.</t>
  </si>
  <si>
    <t>&gt; Responsibility assigned in corporate policy on IM/RM.
&gt; Policy reflects Chief Executive's responsibility to ensure compliance with State Records Act (section 10).
&gt; Directives or reports that indicate the extent of SRO oversight of RM performance.
&gt; Reports to the senior manager, SRO or RIM governance group
&gt; Reports or directions from the senior manager, SRO or RIM governance group</t>
  </si>
  <si>
    <t>1.2R
1.3R</t>
  </si>
  <si>
    <r>
      <rPr>
        <b/>
        <sz val="11"/>
        <color theme="1"/>
        <rFont val="Calibri"/>
        <family val="2"/>
        <scheme val="minor"/>
      </rPr>
      <t xml:space="preserve">Principle 1: Organisations take responsibility for records and information management.
</t>
    </r>
    <r>
      <rPr>
        <sz val="11"/>
        <color theme="1"/>
        <rFont val="Calibri"/>
        <family val="2"/>
        <scheme val="minor"/>
      </rPr>
      <t>To ensure records and information are able to support all corporate business operations, organisations should establish governance frameworks</t>
    </r>
    <r>
      <rPr>
        <b/>
        <sz val="11"/>
        <color theme="1"/>
        <rFont val="Calibri"/>
        <family val="2"/>
        <scheme val="minor"/>
      </rPr>
      <t xml:space="preserve">.
Business Environment: </t>
    </r>
    <r>
      <rPr>
        <sz val="11"/>
        <color theme="1"/>
        <rFont val="Calibri"/>
        <family val="2"/>
        <scheme val="minor"/>
      </rPr>
      <t>If the executives are aware of the benefits and are interested in managing Information Assets well, they will impose accountability.</t>
    </r>
  </si>
  <si>
    <t>https://www.records.nsw.gov.au/recordkeeping/rules/legislation/key-obligations-under-the-act</t>
  </si>
  <si>
    <t>Is records and information management the responsibility of senior management, who provide direction and support, in accordance with business requirements, relevant laws and regulations? (NOTE: At the organisational level, this question relates to the organisation's Senior Responsible Officer or SRO. At the business unit level, it relates to a senior manager responsible for a defined group of activities and systems.)</t>
  </si>
  <si>
    <t>Responsibility for the oversight of records and information management is allocated to a designated senior manager, but this individual has little awareness or minimal visibility of RIM practices and performance in the business processes and systems for which they are responsible.</t>
  </si>
  <si>
    <t>https://www.digital.nsw.gov.au/sites/default/files/Information%20Management%20Responsibilities%20guidance%20v1.pdf</t>
  </si>
  <si>
    <t>Responsibility for the oversight of records and information management is allocated to a designated senior manager. This individual understands and supports RIM practices and performance in the high risk / high value information assets for which they are responsible.</t>
  </si>
  <si>
    <t>https://www.records.nsw.gov.au/recordkeeping/resources/for-senior-responsible-officer</t>
  </si>
  <si>
    <r>
      <t xml:space="preserve">The designated senior manager directs RIM practices and monitors performance across all the business processes and systems for which they are responsible. </t>
    </r>
    <r>
      <rPr>
        <sz val="11"/>
        <color theme="1"/>
        <rFont val="Calibri"/>
        <family val="2"/>
        <charset val="1"/>
      </rPr>
      <t>The organisation (or business unit) has established a high-level, inter-disciplinary governance group that oversees all aspects of records and information management in a coordinated way.</t>
    </r>
  </si>
  <si>
    <r>
      <t xml:space="preserve">The RIM governance group regularly reports to the Executive on RIM practices and performance to drive continuous improvement; identifies information risks and opportunities aligned with strategic objectives; and champions </t>
    </r>
    <r>
      <rPr>
        <sz val="11"/>
        <color theme="1"/>
        <rFont val="Calibri"/>
        <family val="2"/>
        <charset val="1"/>
      </rPr>
      <t>the value of records and information to all areas of the business.</t>
    </r>
  </si>
  <si>
    <t>Q4. Records &amp; Information Strategy</t>
  </si>
  <si>
    <t>There is no RIM strategy or alignment of RIM to the organisation (or business unit) strategic direction. RIM issues are not recognised by senior management.</t>
  </si>
  <si>
    <t>&gt; RIM strategy endorsed at Senior Executive level.
&gt; Business strategies reflect IM/RM goals and responsibilities.</t>
  </si>
  <si>
    <t>1.1R</t>
  </si>
  <si>
    <r>
      <rPr>
        <b/>
        <sz val="11"/>
        <color theme="1"/>
        <rFont val="Calibri"/>
        <family val="2"/>
        <scheme val="minor"/>
      </rPr>
      <t>Principle 1: Organisations take responsibility for records and information management.</t>
    </r>
    <r>
      <rPr>
        <sz val="11"/>
        <color theme="1"/>
        <rFont val="Calibri"/>
        <family val="2"/>
        <scheme val="minor"/>
      </rPr>
      <t xml:space="preserve">
To ensure records and information are able to support all corporate business operations, organisations should establish governance frameworks.
</t>
    </r>
    <r>
      <rPr>
        <b/>
        <sz val="11"/>
        <color theme="1"/>
        <rFont val="Calibri"/>
        <family val="2"/>
        <scheme val="minor"/>
      </rPr>
      <t>Asset Governance:</t>
    </r>
    <r>
      <rPr>
        <sz val="11"/>
        <color theme="1"/>
        <rFont val="Calibri"/>
        <family val="2"/>
        <scheme val="minor"/>
      </rPr>
      <t xml:space="preserve"> With good leadership and management, Information Asset management policies and other instruments will be effectively implemented and used.</t>
    </r>
  </si>
  <si>
    <t>https://www.records.nsw.gov.au/recordkeeping/advice/establishing-effective-information-management</t>
  </si>
  <si>
    <t>Is there a defined strategic direction for records and information management, aligned with the goals of broader organisational strategy? (NOTE: RIM Strategy may be established for the whole organisation and then referenced in business unit plans, policies or procedures; or it could be established separately by business units. This will depend on the size of the organisation and whether records and information is centrally managed or devolved.)</t>
  </si>
  <si>
    <t>There is planning is underway to develop a RIM strategy and align RIM activities with the organisation (or business unit) strategic direction. There is some support from senior management.</t>
  </si>
  <si>
    <t>https://www.records.nsw.gov.au/recordkeeping/resources/records-and-information-management-policy-checklist/checklist</t>
  </si>
  <si>
    <t>There is an established RIM strategy, aligned with the organisation (or business unit) strategic direction. It includes a work program or initiatives to manage high risk / high value information assets as a priority. The strategy is endorsed by senior management and communicated to staff and contractors.</t>
  </si>
  <si>
    <t>The RIM strategy influences or is referenced by other strategies and policies. The organisation (or business unit) considers records and information management impacts during long-term planning, major projects or risk management activities. There is regular reporting on RIM initiatives and senior management actively supports the RIM strategic direction.</t>
  </si>
  <si>
    <t>The RIM strategy is regularly reviewed and updated to reflect changing business needs and direction. It is assessed to ensure the objectives are relevant, initiatives are resourced, and outcomes are measurable. The organisation (or business unit) seeks to align and coordinate with the strategic direction of related organisations (or business units).</t>
  </si>
  <si>
    <t>Q5. Records &amp; Information Policy</t>
  </si>
  <si>
    <t>There is no policy for records and information management; or the policy has not been updated within the past 3 years; or there is no staff awareness of the policy.</t>
  </si>
  <si>
    <t>&gt; RIM policy endorsed at Senior Executive level.
&gt; Policy and RIM responsibilities are referenced in procedure documents.
&gt; System procurement, design or management documentation references RIM policy.
&gt; Performance monitoring (e.g. survey, audit, system logs) indicate staff awareness of the policy and policy requirements are reflected in practice</t>
  </si>
  <si>
    <r>
      <rPr>
        <b/>
        <sz val="11"/>
        <color theme="1"/>
        <rFont val="Calibri"/>
        <family val="2"/>
        <scheme val="minor"/>
      </rPr>
      <t>Principle 1: Organisations take responsibility for records and information management.</t>
    </r>
    <r>
      <rPr>
        <sz val="11"/>
        <color theme="1"/>
        <rFont val="Calibri"/>
        <family val="2"/>
        <scheme val="minor"/>
      </rPr>
      <t xml:space="preserve">
To ensure records and information are able to support all corporate business operations, organisations should establish governance frameworks.
</t>
    </r>
    <r>
      <rPr>
        <b/>
        <sz val="11"/>
        <color theme="1"/>
        <rFont val="Calibri"/>
        <family val="2"/>
        <scheme val="minor"/>
      </rPr>
      <t>Asset Governance</t>
    </r>
    <r>
      <rPr>
        <sz val="11"/>
        <color theme="1"/>
        <rFont val="Calibri"/>
        <family val="2"/>
        <scheme val="minor"/>
      </rPr>
      <t>: With good leadership and management, Information Asset management policies and other instruments will be effectively implemented and used.</t>
    </r>
  </si>
  <si>
    <t>Does the organisation (or business unit) have an up-to-date, approved and communicated policy for records and information management? (NOTE: RIM Policy may be established for the whole organisation and then referenced in business unit plans, policies or procedures; or it could be established separately by business units. This will depend on the size of the organisation and whether records and information is centrally managed or devolved.)</t>
  </si>
  <si>
    <t>The RIM policy is being developed or updated. Some teams or systems have documented procedures or business rules.</t>
  </si>
  <si>
    <t>The organisation (or business unit) has a RIM Policy, endorsed by senior management. It is consistent with the RIM Strategy, the State Records Act and NSW State Archives and Records' standards. The policy requirements are supported by documented procedures for managing high risk / high value information assets. The policy is communicated and available to all staff and contractors.</t>
  </si>
  <si>
    <t>The RIM Policy is linked to other policies and strategies. e.g. security, privacy and risk management. Breaches of the policy or procedures are actively addressed. Capabilities that support RIM policy requirements have been built into some business processes and systems.</t>
  </si>
  <si>
    <t>RIM policy and processes are regularly reviewed and adjusted to align with business needs and strategy. They are championed and integrated across the organisation. Capabilities that support RIM policy requirements are actively built into information systems and business processes.</t>
  </si>
  <si>
    <t>Q6. RIM Responsibilities</t>
  </si>
  <si>
    <t>Awareness of records and information requirements is limited to specialist staff. Roles and responsibilities are not explicitly identified or documented – they are communicated ad hoc. Training needs have not been identified.</t>
  </si>
  <si>
    <t>&gt; RIM Policy documents roles and responsibilities.
&gt; Responsibility for ensuring records and information management is addressed in systems and processes, is assigned to owners of systems.
&gt; Documentation identifies owners of systems.
&gt; Roles and responsibilities for IM are documented in job descriptions, performance plans or codes of conduct for staff and contractors. 
&gt; Evidence of performance monitoring or interventions for non-compliance.</t>
  </si>
  <si>
    <t>1.5R
1.6R
1.7R</t>
  </si>
  <si>
    <r>
      <rPr>
        <b/>
        <sz val="11"/>
        <color theme="1"/>
        <rFont val="Calibri"/>
        <family val="2"/>
        <scheme val="minor"/>
      </rPr>
      <t>Principle 1: Organisations take responsibility for records and information management.</t>
    </r>
    <r>
      <rPr>
        <sz val="11"/>
        <color theme="1"/>
        <rFont val="Calibri"/>
        <family val="2"/>
        <scheme val="minor"/>
      </rPr>
      <t xml:space="preserve">
To ensure records and information are able to support all corporate business operations, organisations should establish governance frameworks.
</t>
    </r>
    <r>
      <rPr>
        <b/>
        <sz val="11"/>
        <color theme="1"/>
        <rFont val="Calibri"/>
        <family val="2"/>
        <scheme val="minor"/>
      </rPr>
      <t>Information Behaviours</t>
    </r>
    <r>
      <rPr>
        <sz val="11"/>
        <color theme="1"/>
        <rFont val="Calibri"/>
        <family val="2"/>
        <scheme val="minor"/>
      </rPr>
      <t>: With efficient and effective information systems, good information management behaviours will be enabled and encouraged.</t>
    </r>
  </si>
  <si>
    <t>Are staff across the organisation (or business unit) aware of their records and information management responsibilities?</t>
  </si>
  <si>
    <t>There is some awareness of RIM requirements across the organisation (or business unit). Roles and responsibilities are documented in some job descriptions and performance plans. RIM induction training is provided to some staff and contractors. Training needs have been identified and there is a plan to deliver RIM training more broadly.</t>
  </si>
  <si>
    <t>https://www.records.nsw.gov.au/recordkeeping/advice/using-cloud-computing-services</t>
  </si>
  <si>
    <t>Staff and contractors understand the RIM requirements of their role. They are familiar with the relevant policies and procedures. Roles and responsibilities are documented in all job descriptions, performance plans and codes of conduct. All staff receive RIM induction training as part of their on-boarding. A further program of RIM training is available to all staff and contractors.</t>
  </si>
  <si>
    <t>RIM responsibilities are regularly promoted as part of normal business practice. Senior management understand their responsibilities and are exemplars of good practice. Job descriptions, performance plans and codes of conduct are reviewed and updated to ensure they reflect current RIM requirements and business needs. There is targeted RIM training available to staff and contractors in response to business needs and issues.</t>
  </si>
  <si>
    <r>
      <t xml:space="preserve">Records and information management requirements </t>
    </r>
    <r>
      <rPr>
        <sz val="11"/>
        <color theme="1"/>
        <rFont val="Calibri"/>
        <family val="2"/>
        <charset val="1"/>
      </rPr>
      <t>are embedded in the organisation’s business activities, work processes, systems and services. RIM expertise is available to provide targeted training when issues are identified through regular RIM reporting. The value of RIM training is understood and championed by senior management to support improved business practices.</t>
    </r>
  </si>
  <si>
    <t xml:space="preserve">Q7. Capability &amp; Capacity </t>
  </si>
  <si>
    <t>The organisation has taken no steps to address RIM capability and capacity. There is limited access to appropriate RIM expertise to support good practice.</t>
  </si>
  <si>
    <t xml:space="preserve">&gt; Skills and capabilities reflected in relevant role descriptions.
&gt; Skills, capabilities and responsibilities are reflected in performance plans and/or service agreements.
</t>
  </si>
  <si>
    <t>1.4R</t>
  </si>
  <si>
    <t>https://www.records.nsw.gov.au/recordkeeping/recordkeeping-online-modules</t>
  </si>
  <si>
    <t>Is the organisation's (or business unit's) information management capability and capacity sufficient to support and develop good information management?</t>
  </si>
  <si>
    <t>Staff responsible for records and information management have limited professional development opportunities. There is a plan to improve RIM capability and capacity.</t>
  </si>
  <si>
    <t>The organisation has skilled records and information management staff or access to appropriate skills to support good practice across the organisation (or business unit). They have regular access to professional development opportunities. RIM capability and capacity is regularly assessed and monitored against business needs.</t>
  </si>
  <si>
    <t>RIM capability development is aligned to current and future business needs – job descriptions for skilled staff are regularly reviewed and updated accordingly. RIM capacity is included in workforce planning.</t>
  </si>
  <si>
    <t>Records and information management staff are engaged across the business supporting a variety of initiatives. There is sufficient capacity to target continuous improvement in RIM practices.</t>
  </si>
  <si>
    <t>Q8. Outsourcing &amp; Contracts</t>
  </si>
  <si>
    <t>Roles, responsibilities and requirements for records and information management are not identified in contracts for outsourced functions and collaborative arrangements. There is no recognition of the State records status of records created or maintained by contracted providers or external parties.</t>
  </si>
  <si>
    <t xml:space="preserve">&gt; Contracts for outsourced functions and collaborative arrangements specify details covering the creation, management, retention, portability and security of the information.
&gt; The risks of non-compliance by any party are identified. 
&gt; Demonstrate that records and information management is assessed in outsourced and service contracts and instruments and included where required.
&gt; Portability of records and information is assessed in outsourced, cloud and similar service arrangements.
</t>
  </si>
  <si>
    <r>
      <rPr>
        <b/>
        <sz val="11"/>
        <color theme="1"/>
        <rFont val="Calibri"/>
        <family val="2"/>
        <scheme val="minor"/>
      </rPr>
      <t>Principle 1</t>
    </r>
    <r>
      <rPr>
        <sz val="11"/>
        <color theme="1"/>
        <rFont val="Calibri"/>
        <family val="2"/>
        <scheme val="minor"/>
      </rPr>
      <t xml:space="preserve">: Organisations take responsibility for records and information management.
To ensure records and information are able to support all corporate business operations, organisations should establish governance frameworks.
</t>
    </r>
    <r>
      <rPr>
        <b/>
        <sz val="11"/>
        <color theme="1"/>
        <rFont val="Calibri"/>
        <family val="2"/>
        <scheme val="minor"/>
      </rPr>
      <t>Information Behaviours</t>
    </r>
    <r>
      <rPr>
        <sz val="11"/>
        <color theme="1"/>
        <rFont val="Calibri"/>
        <family val="2"/>
        <scheme val="minor"/>
      </rPr>
      <t>: With efficient and effective information systems, good information management behaviours will be enabled and encouraged.</t>
    </r>
  </si>
  <si>
    <t>https://www.records.nsw.gov.au/recordkeeping/advice/accountable-outsourcing</t>
  </si>
  <si>
    <t>Are partners, service providers, contractors and other external parties aware of their responsibilities for records and information management?</t>
  </si>
  <si>
    <t>Roles, responsibilities and requirements for records and information management are identified in some contracts for outsourced functions and collaborative arrangements. There is some monitoring of external parties to assess whether requirements are met. All parties are aware of the State records status of the records they hold.</t>
  </si>
  <si>
    <t>Requirements for records and information management are identified in contracts for outsourced functions and collaborative arrangements that involve high risk / high value information assets. The responsibilities are clearly identified and monitored.</t>
  </si>
  <si>
    <t>All contracts for outsourced functions and collaborative arrangements identify roles, responsibilities and requirements for records and information management (including creation, management, retention, portability and security). The responsibilities are clearly identified and monitored.</t>
  </si>
  <si>
    <t>RIM requirements outlined in contractual arrangements are routinely performed as part of contracted services. RIM requirements are regularly reviewed and updated to remain current with good practice. Non-compliance by any party is addressed.</t>
  </si>
  <si>
    <t xml:space="preserve">Q9. Performance Monitoring </t>
  </si>
  <si>
    <t xml:space="preserve">Records and information management is not regularly audited for compliance; RM performance is not regularly monitored or reported. </t>
  </si>
  <si>
    <t>&gt; Documented monitoring or auditing of activities, systems and processes, and corrective actions undertaken to address issues, e.g. could include monthly performance reporting on the number of new documents added to systems, or reports on usage of EDRMS.</t>
  </si>
  <si>
    <t>1.8R</t>
  </si>
  <si>
    <r>
      <rPr>
        <b/>
        <sz val="11"/>
        <color theme="1"/>
        <rFont val="Calibri"/>
        <family val="2"/>
        <scheme val="minor"/>
      </rPr>
      <t>Principle 1: Organisations take responsibility for records and information management.</t>
    </r>
    <r>
      <rPr>
        <sz val="11"/>
        <color theme="1"/>
        <rFont val="Calibri"/>
        <family val="2"/>
        <scheme val="minor"/>
      </rPr>
      <t xml:space="preserve">
To ensure records and information are able to support all corporate business operations, organisations should establish governance frameworks.
</t>
    </r>
    <r>
      <rPr>
        <b/>
        <sz val="11"/>
        <color theme="1"/>
        <rFont val="Calibri"/>
        <family val="2"/>
        <scheme val="minor"/>
      </rPr>
      <t>Benefits Realisation</t>
    </r>
    <r>
      <rPr>
        <sz val="11"/>
        <color theme="1"/>
        <rFont val="Calibri"/>
        <family val="2"/>
        <scheme val="minor"/>
      </rPr>
      <t xml:space="preserve">: The ability to measure information performance enables the articulation of business benefits and the justification for investment.
</t>
    </r>
    <r>
      <rPr>
        <b/>
        <sz val="11"/>
        <color theme="1"/>
        <rFont val="Calibri"/>
        <family val="2"/>
        <scheme val="minor"/>
      </rPr>
      <t>Executive Awareness</t>
    </r>
    <r>
      <rPr>
        <sz val="11"/>
        <color theme="1"/>
        <rFont val="Calibri"/>
        <family val="2"/>
        <scheme val="minor"/>
      </rPr>
      <t>: If the benefits of good information management are understood, the executive will be interested and supportive.</t>
    </r>
  </si>
  <si>
    <t>https://www.records.nsw.gov.au/recordkeeping/advice/monitoring</t>
  </si>
  <si>
    <t>Does your organisation (or business unit) monitor the performance of records and information management?</t>
  </si>
  <si>
    <t>The organisation reports compliance with NSW Government requirements (including State Records Act 1998) and internal RM policies across some information systems or business units. Corrective actions to address non-compliance are inconsistent.</t>
  </si>
  <si>
    <t>https://www.records.nsw.gov.au/recordkeeping/advice/monitoring/recordkeeping-performance</t>
  </si>
  <si>
    <t xml:space="preserve">Records and information management across information systems and business processes that have been identified as high risk or high value is monitored and reviewed to ensure that it is performed, accountable and meets business needs. There is a structured approach to addressing non-compliance issues. </t>
  </si>
  <si>
    <t>https://www.records.nsw.gov.au/recordkeeping/advice/monitoring/records-management-assessment-tool</t>
  </si>
  <si>
    <t xml:space="preserve">RM performance is regularly monitored and reported across all information systems and business processes. Corrective actions to address non-compliance are systemic. Opportunities to improve performance are explored and implemented. </t>
  </si>
  <si>
    <t xml:space="preserve">The maturity, value and benefits of records and information management are regularly measured, reported and acknowledged by the Executive. Investment in information quality is done on the basis of continuous improvement and corporate alignment. </t>
  </si>
  <si>
    <t>Q10. Security &amp; Protection</t>
  </si>
  <si>
    <t>There are limited security, access and quality controls in place. There are inadequate protections in place for physical and digital records and information.</t>
  </si>
  <si>
    <t>&gt; Access, security and user permissions for systems managing records and information are documented and implemented.
&gt; System audits are able to test that access controls are implemented.
&gt; Policy, business rules and procedures identify how access to records and information is managed.
&gt; Assessments confirm that access is in accordance with the organisation’s policy, business rules and procedures.
&gt; Cybersecurity Attestation; audits or annual reports under the Privacy and Personal Information Protection Act 1998 ('PPIP Act'), the Government Information (Public Access) Act 2009 ('GIPA Act') and the State Records Act 1998.
&gt; Incident reports regarding any unauthorised access or theft of records.
&gt; Information security procedures and reporting
&gt; Data breach procedures and reporting
&gt; Effective identification, protection and management of sensitive classified information as well as security classified</t>
  </si>
  <si>
    <t>3.4R
3.5R
6.1S
6.2S
6.3S</t>
  </si>
  <si>
    <r>
      <rPr>
        <b/>
        <sz val="11"/>
        <color theme="1"/>
        <rFont val="Calibri"/>
        <family val="2"/>
        <scheme val="minor"/>
      </rPr>
      <t>Principle 3: Records and information are well managed</t>
    </r>
    <r>
      <rPr>
        <sz val="11"/>
        <color theme="1"/>
        <rFont val="Calibri"/>
        <family val="2"/>
        <scheme val="minor"/>
      </rPr>
      <t xml:space="preserve">
Effective management of records and information underpins trustworthy, useful and accountable records and information which are accessible and retained for as long as they are needed. This management extends to records and information in all formats, in all business environments, and in all types of systems.
</t>
    </r>
    <r>
      <rPr>
        <b/>
        <sz val="11"/>
        <color theme="1"/>
        <rFont val="Calibri"/>
        <family val="2"/>
        <scheme val="minor"/>
      </rPr>
      <t>Principle 6: Records are protected against theft, misuse, unauthorised access or modification</t>
    </r>
    <r>
      <rPr>
        <sz val="11"/>
        <color theme="1"/>
        <rFont val="Calibri"/>
        <family val="2"/>
        <scheme val="minor"/>
      </rPr>
      <t xml:space="preserve">
All records in all formats require a basic level of security to prevent misuse and unauthorised access and ensure their authenticity and integrity. Records with security classifications (e.g. protected, secret, top secret), or containing sensitive information, should be handled, protected, stored and disposed of according to NSW Government requirements and the Australian Government Protective Security Policy Framework.
</t>
    </r>
    <r>
      <rPr>
        <b/>
        <sz val="11"/>
        <color theme="1"/>
        <rFont val="Calibri"/>
        <family val="2"/>
        <scheme val="minor"/>
      </rPr>
      <t>Information Quality</t>
    </r>
    <r>
      <rPr>
        <sz val="11"/>
        <color theme="1"/>
        <rFont val="Calibri"/>
        <family val="2"/>
        <scheme val="minor"/>
      </rPr>
      <t>: Good information behaviours create high quality information.</t>
    </r>
  </si>
  <si>
    <t>Do security and access controls protect digital and hard copy records and information from unauthorised or unlawful access, destruction, loss, deletion or alteration? (NOTE: This question covers both digital and physical / hard copy records.)</t>
  </si>
  <si>
    <t>Controls are ad hoc or only applied in a few business processes or systems. Protections and security are in place for some physical and digital records and information.</t>
  </si>
  <si>
    <t>Standard processes and controls are established and monitored across business processes and systems that have been identified as high risk or high value. There are appropriate protections in place for high risk / high value information assets (including third party storage providers and in transit). Security processes and controls are regularly tested.</t>
  </si>
  <si>
    <t>Staff and contractors understand protection and security requirements. Incidents of unauthorised access to physical and digital records and information are monitored and addressed. Unauthorised destruction, loss or deletion is reported to the RIM governance group and to NSW State Archives and Records. Information security risks are reported to the RIM governance group for remediation.</t>
  </si>
  <si>
    <t xml:space="preserve">RIM planning and reporting is consistent with privacy and security management. Policies and controls are integrated to minimise effort, costs and risks to records and information. </t>
  </si>
  <si>
    <t xml:space="preserve">Q11. Search &amp; Discovery </t>
  </si>
  <si>
    <t>The organisation is unaware or has taken no steps to specifically address information accessibility and discoverability. Statistics and reports may indicate staff and contractors have difficulty searching and retrieving relevant and information and records.</t>
  </si>
  <si>
    <t xml:space="preserve">&gt; System testing is able to verify that systems can locate and produce records which are viewable and understandable.
&gt; Adequate metadata to ensure that records are identifiable and accessible.
&gt; Statistics and reports on information requests (GIPA, PPIPA, HRIPA, SO52, subpoenas, commissions of inquiry, Chapter 16A) or complaints
&gt; The plan for the storage area/facility includes information on the physical and intellectual control of records.
&gt; Documented and implemented systems and metadata for the physical and intellectual control of records in storage areas/facilities which allows for the effective identification, retrieval and tracking of records.
&gt; Recordkeeping system includes information on the location of records within storage areas and the tracking of the movement of records.
&gt; Contracts with service providers include clauses requiring the tracking of movement and location of records, and the capture of appropriate metadata about the records and containers.
&gt; Procedures for identification and tracking of record locations.
&gt; Procedures include the retrieval, handling, safe transport of records, and the return of records to storage.
&gt; Inspection logs/documentation confirm that records are being retrieved from storage and handled correctly.
</t>
  </si>
  <si>
    <t xml:space="preserve">3.3R
5.1S
5.2S
5.3S
5.4S
</t>
  </si>
  <si>
    <r>
      <rPr>
        <b/>
        <sz val="11"/>
        <color theme="1"/>
        <rFont val="Calibri"/>
        <family val="2"/>
        <scheme val="minor"/>
      </rPr>
      <t>Principle 3: Records and information are well managed</t>
    </r>
    <r>
      <rPr>
        <sz val="11"/>
        <color theme="1"/>
        <rFont val="Calibri"/>
        <family val="2"/>
        <scheme val="minor"/>
      </rPr>
      <t xml:space="preserve">
Effective management of records and information underpins trustworthy, useful and accountable records and information which are accessible and retained for as long as they are needed. This management extends to records and information in all formats, in all business environments, and in all types of systems.
</t>
    </r>
    <r>
      <rPr>
        <b/>
        <sz val="11"/>
        <color theme="1"/>
        <rFont val="Calibri"/>
        <family val="2"/>
        <scheme val="minor"/>
      </rPr>
      <t>Storage Principle 5</t>
    </r>
    <r>
      <rPr>
        <sz val="11"/>
        <color theme="1"/>
        <rFont val="Calibri"/>
        <family val="2"/>
        <scheme val="minor"/>
      </rPr>
      <t xml:space="preserve">: Records are controlled in a system so that they can be identified, located and retrieved.
</t>
    </r>
    <r>
      <rPr>
        <b/>
        <sz val="11"/>
        <color theme="1"/>
        <rFont val="Calibri"/>
        <family val="2"/>
        <scheme val="minor"/>
      </rPr>
      <t>Information Behaviours</t>
    </r>
    <r>
      <rPr>
        <sz val="11"/>
        <color theme="1"/>
        <rFont val="Calibri"/>
        <family val="2"/>
        <scheme val="minor"/>
      </rPr>
      <t xml:space="preserve">: With efficient and effective information systems, good information management behaviours will be enabled and encouraged.
</t>
    </r>
  </si>
  <si>
    <t>https://www.records.nsw.gov.au/recordkeeping/advice/mitigating-digital-information-management-challenges</t>
  </si>
  <si>
    <t>How easy is it for staff and contractors to find the information and records they are looking for?</t>
  </si>
  <si>
    <r>
      <t>Search and retrieval have been addressed across some business processes or systems. Statistics and reports may indicate s</t>
    </r>
    <r>
      <rPr>
        <sz val="11"/>
        <color theme="1"/>
        <rFont val="Calibri"/>
        <family val="2"/>
        <charset val="1"/>
      </rPr>
      <t>taff and contractors have variable experiences when trying to find and retrieve information and records.</t>
    </r>
  </si>
  <si>
    <r>
      <t xml:space="preserve">Search and retrieval have been addressed for business processes and systems that are identified as high risk or high value. Statistics and reports indicate records and information are identifiable, retrievable and easily accessible. </t>
    </r>
    <r>
      <rPr>
        <sz val="11"/>
        <color theme="1"/>
        <rFont val="Calibri"/>
        <family val="2"/>
        <charset val="1"/>
      </rPr>
      <t>Staff and contractors have a consistent experience when finding and retrieving information and records that they create and manage.</t>
    </r>
  </si>
  <si>
    <t>https://www.records.nsw.gov.au/recordkeeping/advice/metadata-for-records-and-information/minimum-requirements</t>
  </si>
  <si>
    <r>
      <t xml:space="preserve">Management controls are in place and regularly tested to maintain search and retrieval capability. </t>
    </r>
    <r>
      <rPr>
        <sz val="11"/>
        <color rgb="FF000000"/>
        <rFont val="Calibri"/>
        <family val="2"/>
        <charset val="1"/>
      </rPr>
      <t xml:space="preserve">Definitions, metadata and standards are used to increase the utility of information. </t>
    </r>
    <r>
      <rPr>
        <sz val="11"/>
        <color theme="1"/>
        <rFont val="Calibri"/>
        <family val="2"/>
        <charset val="1"/>
      </rPr>
      <t>User-experience issues with finding and retrieving information and records are identified and addressed. Staff and contractors have a reliable and repeatable experience when using information from across the organisation.</t>
    </r>
  </si>
  <si>
    <r>
      <t xml:space="preserve">Records and information are collected and stored with access and discoverability in mind. Sufficient metadata is provided to correctly identify and locate information. </t>
    </r>
    <r>
      <rPr>
        <sz val="11"/>
        <color theme="1"/>
        <rFont val="Calibri"/>
        <family val="2"/>
        <charset val="1"/>
      </rPr>
      <t xml:space="preserve">Remediation processes are in place to address issues identified by the testing of management controls. </t>
    </r>
    <r>
      <rPr>
        <sz val="11"/>
        <color rgb="FF000000"/>
        <rFont val="Calibri"/>
        <family val="2"/>
        <charset val="1"/>
      </rPr>
      <t>The organisation (or business unit) is developing business intelligence to proactively deliver insights. Records have remained viewable and understandable regardless of format conversion or system migration over time.</t>
    </r>
  </si>
  <si>
    <t>Q12. Quality Records and Information</t>
  </si>
  <si>
    <t>The organisation is unaware or has taken no steps to address business and user needs for records and information. RIM practices are ad hoc and do not support reliable and trustworthy records and information.</t>
  </si>
  <si>
    <t xml:space="preserve">&gt; Adequate metadata to ensure meaning and context is associated with the record.
&gt; System audits are able to test management controls of systems, including information integrity.
&gt; Policies, business rules, procedures and other control mechanisms are in place to ensure accuracy and quality of records created, captured and managed.
&gt; Staff surveys and interviews
&gt; Time and motion studies of high risk or high value business processes
</t>
  </si>
  <si>
    <t>3.2R</t>
  </si>
  <si>
    <r>
      <rPr>
        <b/>
        <sz val="11"/>
        <color theme="1"/>
        <rFont val="Calibri"/>
        <family val="2"/>
        <scheme val="minor"/>
      </rPr>
      <t>Principle 3: Records and information are well managed</t>
    </r>
    <r>
      <rPr>
        <sz val="11"/>
        <color theme="1"/>
        <rFont val="Calibri"/>
        <family val="2"/>
        <scheme val="minor"/>
      </rPr>
      <t xml:space="preserve">
Effective management of records and information underpins trustworthy, useful and accountable records and information which are accessible and retained for as long as they are needed. This management extends to records and information in all formats, in all business environments, and in all types of systems.
</t>
    </r>
    <r>
      <rPr>
        <b/>
        <sz val="11"/>
        <color theme="1"/>
        <rFont val="Calibri"/>
        <family val="2"/>
        <scheme val="minor"/>
      </rPr>
      <t>Information Performance</t>
    </r>
    <r>
      <rPr>
        <sz val="11"/>
        <color theme="1"/>
        <rFont val="Calibri"/>
        <family val="2"/>
        <scheme val="minor"/>
      </rPr>
      <t>: High quality information enables those assets to be effectively exploited and leveraged.</t>
    </r>
  </si>
  <si>
    <t>Are the business needs and user expectations for records and information being met, in terms of strategic importance, quality and availability? Are records managed to ensure that they are reliable and trustworthy?</t>
  </si>
  <si>
    <r>
      <t>Policies, business rules and procedures have been implemented in some business processes or systems. L</t>
    </r>
    <r>
      <rPr>
        <sz val="11"/>
        <color theme="1"/>
        <rFont val="Calibri"/>
        <family val="2"/>
        <charset val="1"/>
      </rPr>
      <t>ocalised practices aim to ensure that records and information are reliable and trustworthy.</t>
    </r>
    <r>
      <rPr>
        <sz val="11"/>
        <color rgb="FF000000"/>
        <rFont val="Calibri"/>
        <family val="2"/>
        <charset val="1"/>
      </rPr>
      <t xml:space="preserve"> System audits or anecdotal evidence indicate information quality is variable across the organisation. Some steps have been taken to address business and user needs for records and information.</t>
    </r>
  </si>
  <si>
    <t>Policies, business rules and procedures have been implemented for business processes and systems that are identified as high risk or high value. System audits or anecdotal evidence indicate these records and information are reliable and trustworthy. Business and user needs for high risk or high value records and information have been addressed.</t>
  </si>
  <si>
    <t>Policies, business rules and procedures have been implemented for all business processes and systems across the organisation (or business unit). Audits of management controls and anecdotal evidence indicate that records and information are reliable and trustworthy. Business and user needs for records and information have been identified and addressed.</t>
  </si>
  <si>
    <t>https://www.digital.nsw.gov.au/policy/cyber-security-policy</t>
  </si>
  <si>
    <t>An analysis of information assets has been conducted to determine if records and information meet business needs, usability, accountability requirements and community expectations. The organisation has established processes to remediate information quality issues as they arise. Audits and anecdotal evidence indicate information is fit for purpose.</t>
  </si>
  <si>
    <t>Q13. Use &amp; Re-Use</t>
  </si>
  <si>
    <t>The organisation is unaware, or has taken no steps to address information discovery, use and re-use. Information use and re-use is considered on an ad hoc basis in response to project needs or requests. Metadata for records and information is ad hoc. There is no systematic approach.</t>
  </si>
  <si>
    <t xml:space="preserve">&gt; Annual reporting (GIPA, PPIPA, HRIPA)
&gt; Data quality statements
&gt; Adequate metadata to ensure meaning and context is associated with the record.
&gt; Standardised data sharing agreements
</t>
  </si>
  <si>
    <t xml:space="preserve">3.2R
3.5R
</t>
  </si>
  <si>
    <r>
      <rPr>
        <b/>
        <sz val="11"/>
        <color theme="1"/>
        <rFont val="Calibri"/>
        <family val="2"/>
        <scheme val="minor"/>
      </rPr>
      <t>Principle 1: Organisations take responsibility for records and information management.</t>
    </r>
    <r>
      <rPr>
        <sz val="11"/>
        <color theme="1"/>
        <rFont val="Calibri"/>
        <family val="2"/>
        <scheme val="minor"/>
      </rPr>
      <t xml:space="preserve">
To ensure records and information are able to support all corporate business operations, organisations should establish governance frameworks.
</t>
    </r>
    <r>
      <rPr>
        <b/>
        <sz val="11"/>
        <color theme="1"/>
        <rFont val="Calibri"/>
        <family val="2"/>
        <scheme val="minor"/>
      </rPr>
      <t>Principle 2</t>
    </r>
    <r>
      <rPr>
        <sz val="11"/>
        <color theme="1"/>
        <rFont val="Calibri"/>
        <family val="2"/>
        <scheme val="minor"/>
      </rPr>
      <t xml:space="preserve">: Records and information management support business
The core role of records and information management is to ensure the creation, maintenance, useability and sustainability of the records and information needed for short and long term business operations.
</t>
    </r>
    <r>
      <rPr>
        <b/>
        <sz val="11"/>
        <color theme="1"/>
        <rFont val="Calibri"/>
        <family val="2"/>
        <scheme val="minor"/>
      </rPr>
      <t>Information Quality</t>
    </r>
    <r>
      <rPr>
        <sz val="11"/>
        <color theme="1"/>
        <rFont val="Calibri"/>
        <family val="2"/>
        <scheme val="minor"/>
      </rPr>
      <t xml:space="preserve">: Good information behaviours create high quality information.
</t>
    </r>
  </si>
  <si>
    <t>How usable and re-usable is the information being created or collected by the organisation (or business unit), both now and in the future?</t>
  </si>
  <si>
    <t>Localised RIM processes applied to some incoming and outgoing information and data shared with external parties. There is some application of NSW State Archives and Records’ minimum metadata requirements and other standards to support sharing and re-use.</t>
  </si>
  <si>
    <t xml:space="preserve">Standard processes and controls for information use and re-use are established for information systems and business processes that have been identified as high risk or high value. Procedures for information collection, description and discovery support use and re-use, and minimise information duplication. </t>
  </si>
  <si>
    <t>https://data.nsw.gov.au/nsw-government-open-data-policy</t>
  </si>
  <si>
    <t xml:space="preserve">Information assets are routinely shared and re-used across the organisation or with external stakeholders as appropriate. RM requirements are addressed in data sharing agreements. Metadata is automatically applied where possible. Appropriate licences and quality statements are applied when sharing information. </t>
  </si>
  <si>
    <t xml:space="preserve">The organisation identifies and engages with potential re-users of its information to support the design of RM capabilities and controls. Standard formats and metadata enable data exchange through common platforms, across organisations and jurisdictions. Information of known quality and provenance can be leveraged for business intelligence and analytics. </t>
  </si>
  <si>
    <t>https://www.digital.nsw.gov.au/digital-service-toolkit/design-standards/reuse-and-repurpose</t>
  </si>
  <si>
    <t xml:space="preserve">Q14. Systems Design </t>
  </si>
  <si>
    <t>The organisation is unaware, or has taken no steps to address records and information management capabilities into new or existing business systems and tools.</t>
  </si>
  <si>
    <t xml:space="preserve">&gt; Systems managing high risk and/or high value records and information are protected by business continuity strategies and plans.
&gt; Documented policy, business rules and procedures for high risk and/or high value business processes include responsibilities for the creation and management of records and information.
&gt; Evidence that records and information management is assessed in system acquisition, system maintenance and decommissioning, and implemented where required.
&gt; Systems specifications for high risk and high value business include records and information management requirements.
&gt; Systems specifications include requirements for metadata needed to support records identification, useability, accessibility, and context.
&gt; Documentation of systems design and configuration maintained.
&gt; Identify and document where records and information are held across diverse system environments or physical locations.
&gt; Documented strategy for managing records and information in diverse system environments and physical locations.
&gt; Documented migration strategy.
&gt; Migrating records and metadata from one system to another is a managed process which results in trustworthy and accessible records.
&gt; Portability of records and information is assessed in cloud service or similar arrangements.
</t>
  </si>
  <si>
    <t>2.3R
2.4R
2.6R</t>
  </si>
  <si>
    <r>
      <rPr>
        <b/>
        <sz val="11"/>
        <color theme="1"/>
        <rFont val="Calibri"/>
        <family val="2"/>
        <scheme val="minor"/>
      </rPr>
      <t>Principle 2: Records and information management support business</t>
    </r>
    <r>
      <rPr>
        <sz val="11"/>
        <color theme="1"/>
        <rFont val="Calibri"/>
        <family val="2"/>
        <scheme val="minor"/>
      </rPr>
      <t xml:space="preserve">
The core role of records and information management is to ensure the creation, maintenance, useability and sustainability of the records and information needed for short and long term business operations.
</t>
    </r>
    <r>
      <rPr>
        <b/>
        <sz val="11"/>
        <color theme="1"/>
        <rFont val="Calibri"/>
        <family val="2"/>
        <scheme val="minor"/>
      </rPr>
      <t>Information Behaviours</t>
    </r>
    <r>
      <rPr>
        <sz val="11"/>
        <color theme="1"/>
        <rFont val="Calibri"/>
        <family val="2"/>
        <scheme val="minor"/>
      </rPr>
      <t>: With efficient and effective information systems, good information management behaviours will be enabled and encouraged.</t>
    </r>
  </si>
  <si>
    <t>How are records and information requirements addressed in the design and management of IT systems and services for the organisation (or business unit)?</t>
  </si>
  <si>
    <t>Records and information management capabilities are sometimes addressed in the design and management of new and upgraded IT systems or services, but there is no standard approach. Decisions about new and upgraded IT systems or services sometimes include RIM expertise.</t>
  </si>
  <si>
    <t>Records and information management capabilities are often addressed in the design and management of new and upgraded IT systems or services – especially for high risk / high value information assets. RIM expertise is involved in decisions about systems that store, process or manage high risk / high value information assets. Standard RIM requirements for new and upgraded IT systems or services are documented. System design and configuration are fully documented for all IT systems and services.</t>
  </si>
  <si>
    <t xml:space="preserve">Records and information management capabilities are routinely addressed in the design and management of new and upgraded IT systems or services. New and upgraded IT systems or services meet minimum metadata requirements where applicable. R&amp;IM expertise is regularly involved in decisions about new and upgraded IT systems or services and during decommissioning to make sure RIM requirements are met. Risks are identified, where IT systems or services do not meet RIM requirements. </t>
  </si>
  <si>
    <t>https://www.records.nsw.gov.au/recordkeeping/advice/checklist-for-assessing-business-systems</t>
  </si>
  <si>
    <t>Records and information management capabilities and minimum metadata are implemented across all new and upgraded IT systems or services. RIM expertise is fully involved in design, management and decommissioning of IT systems or services. Risks relating to IT systems or services that do not meet RIM requirements are mitigated.</t>
  </si>
  <si>
    <t>https://www.records.nsw.gov.au/recordkeeping/cloud-computing-recordkeeping-requirements-checklist</t>
  </si>
  <si>
    <t>https://www.records.nsw.gov.au/recordkeeping/advice/decommissioning-systems</t>
  </si>
  <si>
    <t xml:space="preserve">Q15. Create, Collect, Capture </t>
  </si>
  <si>
    <t xml:space="preserve">Creation and capture of records and appropriate metadata is ad hoc. There is no systematic approach. Practices are determined by business units, teams or individual staff. </t>
  </si>
  <si>
    <t>&gt; Policies, business rules and procedures articulate/document staff requirements and responsibilities for the creation, capture and management of records of business operations.
&gt; Assessments or audits demonstrate that systems operate routinely.
&gt; Exceptions to routine operations that affect information integrity, useability or accessibility are identified, resolved and documented.</t>
  </si>
  <si>
    <t>3.1R</t>
  </si>
  <si>
    <r>
      <rPr>
        <b/>
        <sz val="11"/>
        <color theme="1"/>
        <rFont val="Calibri"/>
        <family val="2"/>
        <scheme val="minor"/>
      </rPr>
      <t>Principle 3: Records and information are well managed</t>
    </r>
    <r>
      <rPr>
        <sz val="11"/>
        <color theme="1"/>
        <rFont val="Calibri"/>
        <family val="2"/>
        <scheme val="minor"/>
      </rPr>
      <t xml:space="preserve">
Effective management of records and information underpins trustworthy, useful and accountable records and information which are accessible and retained for as long as they are needed. This management extends to records and information in all formats, in all business environments, and in all types of systems.
</t>
    </r>
    <r>
      <rPr>
        <b/>
        <sz val="11"/>
        <color theme="1"/>
        <rFont val="Calibri"/>
        <family val="2"/>
        <scheme val="minor"/>
      </rPr>
      <t>Information Quality</t>
    </r>
    <r>
      <rPr>
        <sz val="11"/>
        <color theme="1"/>
        <rFont val="Calibri"/>
        <family val="2"/>
        <scheme val="minor"/>
      </rPr>
      <t xml:space="preserve">: Good information behaviours create high quality information.
</t>
    </r>
  </si>
  <si>
    <t>Are records and appropriate metadata created, collected and captured across the organisation (or business unit)?</t>
  </si>
  <si>
    <t xml:space="preserve">Processes for records and metadata creation and capture are established across a few business processes or systems. </t>
  </si>
  <si>
    <t xml:space="preserve">Records and metadata are routinely created and managed as part of normal business practice. There are standard processes to capture records of activity or decisions in areas of business that have been identified as high risk / high value. </t>
  </si>
  <si>
    <t xml:space="preserve">Records and metadata are routinely created and managed as part of normal business practice. There are standard processes to capture records across all information systems and business processes. </t>
  </si>
  <si>
    <t xml:space="preserve">Q16. Storage </t>
  </si>
  <si>
    <t>The organisation is unaware, or has taken no steps to address records and information storage requirements.</t>
  </si>
  <si>
    <t xml:space="preserve">&gt; Identify and document which systems hold records of identified or potential permanent or long term value.
&gt; Identify and document where records of identified or potential permanent or long term value are located.
&gt; Records and information are kept for as long as they are needed for business, legal requirements (including in accordance with current authorised records retention and disposal authorities), accountability, and community expectations.
&gt; Decommissioning of systems takes into account retention and disposal requirements for records and information contained in the system.
&gt; Records survey or IT systems audit
&gt; Information asset register
&gt; Information Lifecycle Management policy, plan or strategy
</t>
  </si>
  <si>
    <t xml:space="preserve">2.5R
1.1S-1.9S
2.1S-2.8S
3.1S-3.3S
4.1S-4.4S
</t>
  </si>
  <si>
    <r>
      <rPr>
        <b/>
        <sz val="11"/>
        <color theme="1"/>
        <rFont val="Calibri"/>
        <family val="2"/>
        <scheme val="minor"/>
      </rPr>
      <t>Principle 2: Records and information management support business.</t>
    </r>
    <r>
      <rPr>
        <sz val="11"/>
        <color theme="1"/>
        <rFont val="Calibri"/>
        <family val="2"/>
        <scheme val="minor"/>
      </rPr>
      <t xml:space="preserve"> The core role of records and information management is to ensure the creation, maintenance, useability and sustainability of the records and information needed for short and long term business operations.
</t>
    </r>
    <r>
      <rPr>
        <b/>
        <sz val="11"/>
        <color theme="1"/>
        <rFont val="Calibri"/>
        <family val="2"/>
        <scheme val="minor"/>
      </rPr>
      <t>Storage Principle 1</t>
    </r>
    <r>
      <rPr>
        <sz val="11"/>
        <color theme="1"/>
        <rFont val="Calibri"/>
        <family val="2"/>
        <scheme val="minor"/>
      </rPr>
      <t xml:space="preserve">: Records are stored in appropriate storage areas and facilities and located away from known and unacceptable risk.
</t>
    </r>
    <r>
      <rPr>
        <b/>
        <sz val="11"/>
        <color theme="1"/>
        <rFont val="Calibri"/>
        <family val="2"/>
        <scheme val="minor"/>
      </rPr>
      <t>Storage Principle 2</t>
    </r>
    <r>
      <rPr>
        <sz val="11"/>
        <color theme="1"/>
        <rFont val="Calibri"/>
        <family val="2"/>
        <scheme val="minor"/>
      </rPr>
      <t xml:space="preserve">: Records are stored in environmental conditions appropriate to their format and retention period.
</t>
    </r>
    <r>
      <rPr>
        <b/>
        <sz val="11"/>
        <color theme="1"/>
        <rFont val="Calibri"/>
        <family val="2"/>
        <scheme val="minor"/>
      </rPr>
      <t>Storage Principle 3</t>
    </r>
    <r>
      <rPr>
        <sz val="11"/>
        <color theme="1"/>
        <rFont val="Calibri"/>
        <family val="2"/>
        <scheme val="minor"/>
      </rPr>
      <t xml:space="preserve">: Shelving, equipment and containers used for storing records are secure, accessible and protected from deterioration.
</t>
    </r>
    <r>
      <rPr>
        <b/>
        <sz val="11"/>
        <color theme="1"/>
        <rFont val="Calibri"/>
        <family val="2"/>
        <scheme val="minor"/>
      </rPr>
      <t>Storage Principle 4</t>
    </r>
    <r>
      <rPr>
        <sz val="11"/>
        <color theme="1"/>
        <rFont val="Calibri"/>
        <family val="2"/>
        <scheme val="minor"/>
      </rPr>
      <t>: A regular maintenance and monitoring program for records storage areas has been implemented.
Information Behaviours: With efficient and effective information systems, good information management behaviours will be enabled and encouraged.</t>
    </r>
  </si>
  <si>
    <t>Has the organisation (or business unit) considered how best to store its digital and hard copy records and information?</t>
  </si>
  <si>
    <t xml:space="preserve">The organisation has actively addressed safe and accessible storage for records and information in a few business units or information systems. There may be risks in other storage areas. </t>
  </si>
  <si>
    <t xml:space="preserve">The organisation has actively addressed safe and accessible storage, including storage areas, for records and information in systems and business processes that have been identified as high risk or high value. </t>
  </si>
  <si>
    <t xml:space="preserve">The organisation has actively addressed safe and accessible storage across all business systems and information storage areas. </t>
  </si>
  <si>
    <t xml:space="preserve">Records and information storage is directed by an Information Lifecycle Management approach. The organisation considers security, accessibility and quality – and how these requirements change during the retention period. It balances cost-effective storage with performance to meet business needs for information until final disposition. </t>
  </si>
  <si>
    <t>Q17. Retention &amp; Disposal</t>
  </si>
  <si>
    <t>No processes are in place to manage the retention or disposal of records and information as identified in authorised disposal authorities. No disposal takes place; OR disposal of physical and digital information is ad hoc. Disposal actions may not be documented.</t>
  </si>
  <si>
    <t>&gt; Documented decisions, policy, business rules or procedures on what records and information are required to meet or support business and identified recordkeeping requirements, including accountability and community expectations.
&gt; Policy, business rules and procedures identify:
- how the retention and disposal of records and information is managed.
- how the destruction of records and information is managed, including deletion of data.
&gt; Current, comprehensive and authorised records retention and disposal authorities are in place.
&gt; Documents or system logs confirm that records and information have been sentenced or disposed according to current authorised retention and disposal authorities.
&gt; Documented internal approval to keep, destroy or transfer records. Internal approval considers other legislative obligations, business needs and stakeholder expectations.</t>
  </si>
  <si>
    <t>2.1R
3.6R
3.7R</t>
  </si>
  <si>
    <r>
      <rPr>
        <b/>
        <sz val="11"/>
        <color theme="1"/>
        <rFont val="Calibri"/>
        <family val="2"/>
        <scheme val="minor"/>
      </rPr>
      <t>Principle 2: Records and information management support business</t>
    </r>
    <r>
      <rPr>
        <sz val="11"/>
        <color theme="1"/>
        <rFont val="Calibri"/>
        <family val="2"/>
        <scheme val="minor"/>
      </rPr>
      <t xml:space="preserve">
The core role of records and information management is to ensure the creation, maintenance, useability and sustainability of the records and information needed for short and long term business operations.
</t>
    </r>
    <r>
      <rPr>
        <b/>
        <sz val="11"/>
        <color theme="1"/>
        <rFont val="Calibri"/>
        <family val="2"/>
        <scheme val="minor"/>
      </rPr>
      <t>Principle 3: Records and information are well managed</t>
    </r>
    <r>
      <rPr>
        <sz val="11"/>
        <color theme="1"/>
        <rFont val="Calibri"/>
        <family val="2"/>
        <scheme val="minor"/>
      </rPr>
      <t xml:space="preserve">
Effective management of records and information underpins trustworthy, useful and accountable records and information which are accessible and retained for as long as they are needed. This management extends to records and information in all formats, in all business environments, and in all types of systems.
</t>
    </r>
    <r>
      <rPr>
        <b/>
        <sz val="11"/>
        <color theme="1"/>
        <rFont val="Calibri"/>
        <family val="2"/>
        <scheme val="minor"/>
      </rPr>
      <t>Information Quality</t>
    </r>
    <r>
      <rPr>
        <sz val="11"/>
        <color theme="1"/>
        <rFont val="Calibri"/>
        <family val="2"/>
        <scheme val="minor"/>
      </rPr>
      <t>: Good information behaviours create high quality information.</t>
    </r>
  </si>
  <si>
    <t>Has the organisation (or business unit) identified the records and information required to meet short, medium and long term needs, so they can be effectively managed throughout their "lifetime"? (NOTE: Retention and disposal requirements are driven by business needs for information, community expectations and various accountability requirements - e.g. State Records Act, GIPAA, privacy, environmental protection and many more. These requirements are documented in an approved disposal authority. The disposal authority can be used to plan for storage, migration, security etc.)</t>
  </si>
  <si>
    <t>Processes manage some records and information according to authorised disposal authorities. Disposal actions are implemented across some repositories and formats and are sometimes documented. The destruction of some physical or digital information is secure, complete and irreversible.</t>
  </si>
  <si>
    <t>Processes ensure records and information are retained for as long as required for business use and as identified in authorised disposal authorities. Disposal actions are routinely planned and carried out for information assets identified as high risk / high value. These disposal actions are fully documented. Destruction (where applicable) is secure, complete and irreversible.</t>
  </si>
  <si>
    <t>Processes for authorised disposal are monitored to ensure their ongoing effectiveness. Disposal actions are routinely planned and carried out across most repositories and formats. e.g. EDRMS, paper files, M365, Teams, email, shared drives, other business systems. Issues relating to internal approvals for disposal are escalated to the RIM governance group for action. Staff and contractors know where to get guidance on disposal policies and processes. Destruction (where applicable) is secure, complete and irreversible</t>
  </si>
  <si>
    <t>The organisation proactively reviews and improves its disposal processes and capability to support regular disposal. Disposal functionality is provided in all new and upgraded business systems.  Disposal actions are routinely implemented across all repositories, systems and formats. Application of disposal rules are facilitated by auto-classification tools. The RIM governance group promotes regular and routine disposal of information.</t>
  </si>
  <si>
    <t xml:space="preserve">Q18. Transfer </t>
  </si>
  <si>
    <t xml:space="preserve">The organisation is unaware, or has not taken any steps or given explicit consideration to the transfer of records and information. </t>
  </si>
  <si>
    <t xml:space="preserve">&gt; Policy, business rules and procedures identify how the retention and disposal of records and information is managed.
&gt; Records and information are sentenced according to current authorised retention and disposal authorities.
&gt; Records required as State archives are routinely transferred to NSW State Archives and Records (or other approved arrangements) when no longer in use for official purposes.
&gt; Specification for information systems and service environments
&gt; Evidence that records and information management is assessed in system acquisition, system maintenance and decommissioning, and implemented where required.
</t>
  </si>
  <si>
    <t xml:space="preserve">SR Act Pt.4 s.27 &amp; s.29
</t>
  </si>
  <si>
    <t xml:space="preserve">Authority’s entitlement to State records no longer in use. Once a State record is no longer in use for official purposes in the public office responsible for the record, the Authority is entitled to control of the record and the public office ceases to be entitled to control of it.
Records required to be made available to Authority. A public office that has control of a record that the Authority is entitled to control of under this Act is required to make the record available to the Authority (to enable the Authority to take control of the record). The Authority may issue guidelines to public offices from time to time as to how State records are to be made available to the Authority and public offices are to comply with those guidelines.
Information Behaviours: With efficient and effective information systems, good information management behaviours will be enabled and encouraged.
</t>
  </si>
  <si>
    <t>Has the organisation considered requirements to transfer records and information? Public offices may need to transfer records and information due to organisation restructure, machinery of government changes, merger, privatisation; or when transitioning between IT systems and service environments. Public offices are be required to transfer State archives to NSW State Archives and Records. (NOTE: This question excludes transfers to offsite or temporary storage, such as the Government Records Repository or commercial providers.)</t>
  </si>
  <si>
    <t xml:space="preserve">Records and information transfer is done on an ad hoc basis, e.g. in response to organisation restructure, office relocation or IT system / service decommissioning. </t>
  </si>
  <si>
    <t>https://www.records.nsw.gov.au/recordkeeping/advice/transfer</t>
  </si>
  <si>
    <t>Records required as State archives in the applicable general or functional retention and disposal authorities have been identified. Physical records are routinely transferred to NSW State Archives and Records (or other approved arrangements) when no longer in use for official purposes. Digital records are transferred to NSW State Archives and Records on an ad hoc basis.</t>
  </si>
  <si>
    <t>https://www.records.nsw.gov.au/recordkeeping/rules/procedures/disposal-authorisation</t>
  </si>
  <si>
    <t xml:space="preserve">Records required as State archives in the applicable general or functional retention and disposal authorities have been identified. Physical and digital records are routinely transferred to NSW State Archives and Records (or other approved arrangements) when no longer in use for official purposes. </t>
  </si>
  <si>
    <t>Records and information transfer capabilities are addressed proactively in the design and management of IT systems or service environments. They support both routine transfer of records to NSW State Archives and Records (or other approved arrangements) and incidental transfers driven by changes in organisation structure or operational needs.</t>
  </si>
  <si>
    <t>Q19. Access Directions</t>
  </si>
  <si>
    <t xml:space="preserve">&gt; Register of Access Directions
&gt; Information security attestation
&gt; Annual reporting (GIPA, PPIPA, HRIPA)
&gt; Privacy policy and procedures
&gt; Security policy and procedures
</t>
  </si>
  <si>
    <t xml:space="preserve">SR Act Pt 6 s.51(1)
</t>
  </si>
  <si>
    <t>Public access to State records after 30 years. Each public office must ensure that the State records for which it is responsible and that are in the open access period (at least 30 years old) are the subject of an access direction. This can be either an open to public access (OPA) direction or a closed to public access (CPA) direction.
Information Quality: Good information behaviours create high quality information.</t>
  </si>
  <si>
    <t>https://www.records.nsw.gov.au/recordkeeping/rules/procedures/making-access-directions</t>
  </si>
  <si>
    <t>Has the organisation made Access Directions to manage public access to the State records for which it is responsible?</t>
  </si>
  <si>
    <t xml:space="preserve">There are some Access Directions in place. They are made on an ad hoc basis or in response to an application under s.54 of the Act. </t>
  </si>
  <si>
    <t>https://www.records.nsw.gov.au/recordkeeping/advice/attorney-generals-guidelines</t>
  </si>
  <si>
    <t xml:space="preserve">There are Access Directions in place to manage public access for those records identified as State archives which have been transferred to NSW State Archives and Records. </t>
  </si>
  <si>
    <t xml:space="preserve">There are Access Directions in place to manage public access for all records that are at least 30 years old, regardless of where they are held or their disposal status. </t>
  </si>
  <si>
    <t xml:space="preserve">Access Directions are made proactively. They are linked to privacy and security controls; and are used to support IT planning and budgeting. Early Access Directions (or similar) have been made for records that can be authorised for public access in less than 30 years. </t>
  </si>
  <si>
    <t>QUESTIONS</t>
  </si>
  <si>
    <t>Is records and information management the responsibility of senior management, who provide direction and support, in accordance with business requirements, relevant laws and regulations?</t>
  </si>
  <si>
    <t xml:space="preserve">There is no senior executive oversight of the records and information management function. </t>
  </si>
  <si>
    <t xml:space="preserve">Corporate responsibility for the oversight of records and information management is allocated to a designated individual (a Senior Responsible Officer), but the SRO has no visibility of records management performance – or visibility only across a few business units or information systems. </t>
  </si>
  <si>
    <t xml:space="preserve">The Senior Responsible Officer has visibility of RM performance across information systems and business processes that have been identified as high risk or high value. </t>
  </si>
  <si>
    <t xml:space="preserve">The Senior Responsible Officer has full visibility of RM performance across all information systems and business processes. </t>
  </si>
  <si>
    <t xml:space="preserve">The Senior Responsible Officer regularly reports to senior management on RM performance across all information systems and business processes; identifies issues or opportunities aligned with corporate objectives. </t>
  </si>
  <si>
    <t>Is records and information management directed by policy and corporate strategy?</t>
  </si>
  <si>
    <t xml:space="preserve">There is no policy for records and information management; or the policy has not been updated within the past 2 years; or there is no evidence the policy has been implemented. </t>
  </si>
  <si>
    <t xml:space="preserve">The records and information management policy is current (has been updated within the past 2 years) and has been implemented across some information systems or business units. </t>
  </si>
  <si>
    <t xml:space="preserve">The RM policy is current and is aligned with corporate objectives. It has been implemented across information systems and business processes identified as high risk or high value. </t>
  </si>
  <si>
    <t xml:space="preserve">The RM policy is current and is aligned with corporate objectives. It has been fully implemented across all information systems and business processes. </t>
  </si>
  <si>
    <t xml:space="preserve">The RM policy is current and fully implemented. Records and information management is embedded in corporate strategy where goals are reviewed and adjusted over time. </t>
  </si>
  <si>
    <t>Have records and information required to meet short, medium and long term needs been identified, so they can be effectively managed according to established processes?</t>
  </si>
  <si>
    <t xml:space="preserve">The organisation has no retention and disposal authority; or the RDA does not cover all information and business processes. </t>
  </si>
  <si>
    <t xml:space="preserve">The RDA covers all information and business processes but it has not been implemented – records and information disposal does not occur or is carried out ad hoc. </t>
  </si>
  <si>
    <t xml:space="preserve">The RDA has been systematically implemented in a few information systems, as a documented process supported by defined disposal procedures. </t>
  </si>
  <si>
    <t xml:space="preserve">The RDA has been systematically implemented for information systems and business processes that have been identified as high risk or high value. Records and information are kept for as long as they are needed for business, legal and accountability requirements; then accountably destroyed or transferred when legally appropriate. </t>
  </si>
  <si>
    <t>The RDA has been systematically implemented across all information systems and business processes. Records and information are kept for as long as they are needed for business, legal and accountability requirements; then accountably destroyed or transferred when legally appropriate.</t>
  </si>
  <si>
    <t>Total Responses</t>
  </si>
  <si>
    <t>Total Maturity</t>
  </si>
  <si>
    <t>Records Management Assessment Tool
RESULTS</t>
  </si>
  <si>
    <t>CATEGORY</t>
  </si>
  <si>
    <t>RECORDS &amp; IM ACTIONS</t>
  </si>
  <si>
    <t>MATURITY SCORE</t>
  </si>
  <si>
    <t>RESPONSE</t>
  </si>
  <si>
    <t>BASELINE COMPLIANCE</t>
  </si>
  <si>
    <t>CATEGORY SCORE (%)</t>
  </si>
  <si>
    <t>People and Governance</t>
  </si>
  <si>
    <t>Systems and Business</t>
  </si>
  <si>
    <t>Information Management</t>
  </si>
  <si>
    <t>Compliance requires a score of 3 or higher for the relevant question.</t>
  </si>
  <si>
    <t>R = indicates a requirement from the Standard on Records Management</t>
  </si>
  <si>
    <t>S = indicates a requirement from the Standard on Physical Storage</t>
  </si>
  <si>
    <t>SR Act = indicates a requirement from the NSW State Records Act 1998</t>
  </si>
  <si>
    <t>RMAT Q</t>
  </si>
  <si>
    <t>INDICATOR</t>
  </si>
  <si>
    <t>4,5</t>
  </si>
  <si>
    <t>1.2R</t>
  </si>
  <si>
    <t>1.3R</t>
  </si>
  <si>
    <t>1.5R</t>
  </si>
  <si>
    <t>1.6R</t>
  </si>
  <si>
    <t>1.7R</t>
  </si>
  <si>
    <t>2.1R</t>
  </si>
  <si>
    <t>1,2</t>
  </si>
  <si>
    <t>2.3R</t>
  </si>
  <si>
    <t>2.4R</t>
  </si>
  <si>
    <t>2.5R</t>
  </si>
  <si>
    <t>2.6R</t>
  </si>
  <si>
    <t>12,13</t>
  </si>
  <si>
    <t>3.3R</t>
  </si>
  <si>
    <t>3.4R</t>
  </si>
  <si>
    <t>3.5R</t>
  </si>
  <si>
    <t>10,13</t>
  </si>
  <si>
    <t>3.6R</t>
  </si>
  <si>
    <t>3.7R</t>
  </si>
  <si>
    <t>1.1S - 1.9S</t>
  </si>
  <si>
    <t>2.1S - 2.8S</t>
  </si>
  <si>
    <t>3.1S - 3.3S</t>
  </si>
  <si>
    <t>4.1S - 4.4S</t>
  </si>
  <si>
    <t>5.1S</t>
  </si>
  <si>
    <t>5.2S</t>
  </si>
  <si>
    <t>5.3S</t>
  </si>
  <si>
    <t>5.4S</t>
  </si>
  <si>
    <t>6.1S</t>
  </si>
  <si>
    <t>6.2S</t>
  </si>
  <si>
    <t>6.3S</t>
  </si>
  <si>
    <t>SR Act Pt.4 S.27 &amp; S.29</t>
  </si>
  <si>
    <t>SR Act Pt 6 S.51(1)</t>
  </si>
  <si>
    <t>INFORMATION DOMAINS</t>
  </si>
  <si>
    <t xml:space="preserve">This table explains why each domain is important in itself and to the others.  It is not a reflection on specific culture or practice. </t>
  </si>
  <si>
    <t>The information in these tables is Commercial in Confidence and Copyright © Experience Matters Pty Ltd. 2021</t>
  </si>
  <si>
    <t>RMAT Maturity Levels</t>
  </si>
  <si>
    <t>Initial</t>
  </si>
  <si>
    <t xml:space="preserve">The desirable processes are non-existent or ad hoc, with no organisational oversight. The organisation or senior responsible officer is unaware of whether a requirement is met.
</t>
  </si>
  <si>
    <r>
      <t>Ø</t>
    </r>
    <r>
      <rPr>
        <sz val="7"/>
        <color rgb="FF000000"/>
        <rFont val="Times New Roman"/>
        <family val="1"/>
      </rPr>
      <t xml:space="preserve">  </t>
    </r>
    <r>
      <rPr>
        <sz val="11"/>
        <color rgb="FF000000"/>
        <rFont val="Calibri"/>
        <family val="2"/>
        <scheme val="minor"/>
      </rPr>
      <t>Ad hoc, unpredictable, poorly controlled, no processes, unaware.</t>
    </r>
  </si>
  <si>
    <t>Developing</t>
  </si>
  <si>
    <t xml:space="preserve">Processes are becoming refined and repeatable, but only within the scope of individual teams or projects. There are no organisational standards.
</t>
  </si>
  <si>
    <r>
      <t>Ø</t>
    </r>
    <r>
      <rPr>
        <sz val="7"/>
        <color rgb="FF000000"/>
        <rFont val="Times New Roman"/>
        <family val="1"/>
      </rPr>
      <t xml:space="preserve">  </t>
    </r>
    <r>
      <rPr>
        <sz val="11"/>
        <color rgb="FF000000"/>
        <rFont val="Calibri"/>
        <family val="2"/>
        <scheme val="minor"/>
      </rPr>
      <t>Aware, reactive, repeatable, documented processes.</t>
    </r>
  </si>
  <si>
    <t>Level 3 is considered Baseline Compliance</t>
  </si>
  <si>
    <t>– meeting SARA requirements for high risk / high value records and information.</t>
  </si>
  <si>
    <t>Defined</t>
  </si>
  <si>
    <t xml:space="preserve">Processes are standardised within the organisation based on best practices identified internally or from external sources. Knowledge and best practices start to be shared internally.
</t>
  </si>
  <si>
    <r>
      <t>Ø</t>
    </r>
    <r>
      <rPr>
        <sz val="7"/>
        <color rgb="FF000000"/>
        <rFont val="Times New Roman"/>
        <family val="1"/>
      </rPr>
      <t xml:space="preserve">  </t>
    </r>
    <r>
      <rPr>
        <sz val="11"/>
        <color rgb="FF000000"/>
        <rFont val="Calibri"/>
        <family val="2"/>
        <scheme val="minor"/>
      </rPr>
      <t>Controlled, established, standardised, followed processes.</t>
    </r>
  </si>
  <si>
    <t>Managed</t>
  </si>
  <si>
    <t xml:space="preserve">The organisation has widely adopted the standard processes and begins monitoring them using defined metrics.
</t>
  </si>
  <si>
    <r>
      <t>Ø</t>
    </r>
    <r>
      <rPr>
        <sz val="7"/>
        <color rgb="FF000000"/>
        <rFont val="Times New Roman"/>
        <family val="1"/>
      </rPr>
      <t xml:space="preserve">  </t>
    </r>
    <r>
      <rPr>
        <sz val="11"/>
        <color rgb="FF000000"/>
        <rFont val="Calibri"/>
        <family val="2"/>
        <scheme val="minor"/>
      </rPr>
      <t>Capable, proactive, measured and reported.</t>
    </r>
  </si>
  <si>
    <t>Optimising</t>
  </si>
  <si>
    <t xml:space="preserve">The organisation is optimising, refining and using innovation to increase efficiency within the organisation and, more widely, within its business sector.
</t>
  </si>
  <si>
    <r>
      <t>Ø</t>
    </r>
    <r>
      <rPr>
        <sz val="7"/>
        <color rgb="FF000000"/>
        <rFont val="Times New Roman"/>
        <family val="1"/>
      </rPr>
      <t xml:space="preserve">  </t>
    </r>
    <r>
      <rPr>
        <sz val="11"/>
        <color rgb="FF000000"/>
        <rFont val="Calibri"/>
        <family val="2"/>
        <scheme val="minor"/>
      </rPr>
      <t>Efficient, reviewed and audited, data-driven process improvement.</t>
    </r>
  </si>
  <si>
    <t>REQUIREMENTS</t>
  </si>
  <si>
    <t>4, 5</t>
  </si>
  <si>
    <t>Corporate records and information management is directed by policy and strategy.</t>
  </si>
  <si>
    <t>Records and information management is the responsibility of senior management who provide direction and support for records and information management in accordance with business requirements and relevant laws and regulations.</t>
  </si>
  <si>
    <t>Corporate responsibility for the oversight of records and information management is allocated to a designated individual (senior responsible officer).</t>
  </si>
  <si>
    <t>Organisations have skilled records and information management staff or access to appropriate skills.</t>
  </si>
  <si>
    <t xml:space="preserve">Responsibility for ensuring that records and information management is integrated into work processes, systems, and services is allocated to business owners and business units.
</t>
  </si>
  <si>
    <t>Staff and contractors understand the records management responsibilities of their role, the need to make and keep records, and are familiar with the relevant policies and procedures.</t>
  </si>
  <si>
    <t>Records and information management responsibilities are identified and addressed in outsourced, cloud and similar service arrangements.</t>
  </si>
  <si>
    <t>Records and information management is monitored and reviewed to ensure that it is performed, accountable and meets business needs.</t>
  </si>
  <si>
    <t>Records and information required to meet short and long term needs are identified.</t>
  </si>
  <si>
    <t>1, 2</t>
  </si>
  <si>
    <t>High risk and high value areas of business and the systems, records and information needed to support these business areas are identified.</t>
  </si>
  <si>
    <t>Records and information management is a designed component of all systems and service environments where high risk and/or high value business is undertaken.</t>
  </si>
  <si>
    <t>Records and information are managed across all operating environments.</t>
  </si>
  <si>
    <t>Records and information management is designed to safeguard records and information with long term value.</t>
  </si>
  <si>
    <t>Records and information are sustained through system and service transitions by strategies and processes specifically designed to support business and accountability.</t>
  </si>
  <si>
    <t>Records and information are routinely created and managed as part of normal business practice.</t>
  </si>
  <si>
    <t>12, 13</t>
  </si>
  <si>
    <t>Records and information are reliable and trustworthy.</t>
  </si>
  <si>
    <t>Records and information are identifiable, retrievable and accessible for as long as they are required.</t>
  </si>
  <si>
    <t>Records and information are protected from unauthorised or unlawful access, destruction, loss, deletion or alteration.</t>
  </si>
  <si>
    <t>10, 13</t>
  </si>
  <si>
    <t>Access to records and information is managed appropriately in accordance with legal and business requirements.</t>
  </si>
  <si>
    <t>Records and information are kept for as long as they are needed for business, legal and accountability requirements.</t>
  </si>
  <si>
    <t>Records and information are systematically and accountably destroyed when legally appropriate to do so.</t>
  </si>
  <si>
    <t>1.1S</t>
  </si>
  <si>
    <t>The location of each records storage area and facility has been subject to risk assessment to identify and mitigate possible risks to records.</t>
  </si>
  <si>
    <t>1.2S</t>
  </si>
  <si>
    <t>The Senior Responsible Officer or appropriate agency representative has approved all records storage areas and facilities.</t>
  </si>
  <si>
    <t>1.3S</t>
  </si>
  <si>
    <t>The storage facilities have been assessed as being suitable for the storage of records.</t>
  </si>
  <si>
    <t>1.4S</t>
  </si>
  <si>
    <t>Records storage facilities built since 2011 are compliant with the Building Code of Australia and associated codes at the time of construction.</t>
  </si>
  <si>
    <t>1.5S</t>
  </si>
  <si>
    <t>Storage areas and facilities are weatherproof and have good drainage.</t>
  </si>
  <si>
    <t>1.6S</t>
  </si>
  <si>
    <t>Storage areas and facilities are dedicated to either records or records/library materials storage.</t>
  </si>
  <si>
    <t>1.7S</t>
  </si>
  <si>
    <t>Storage areas and facilities have appropriate and comprehensive fire detection and protection systems and equipment, in compliance with the Building Code of Australia and Australian Standards.</t>
  </si>
  <si>
    <t>1.8S</t>
  </si>
  <si>
    <t>Each storage area and facility has a current disaster reaction and recovery plan which is regularly revised and equipment / supplies to assist in the recovery of records after a disaster.</t>
  </si>
  <si>
    <t>1.9S</t>
  </si>
  <si>
    <t>Insurance for the recovery and restoration of records in the event of a disaster.</t>
  </si>
  <si>
    <t>2.1S</t>
  </si>
  <si>
    <t>Short term records (to be retained for only 10 years or less) are stored in conditions which ensure preservation until they are no longer required.</t>
  </si>
  <si>
    <t>2.2S</t>
  </si>
  <si>
    <t>Medium term records (to be retained for 10-30 years) are stored in conditions which ensure preservation until they are no longer required.</t>
  </si>
  <si>
    <t>2.3S</t>
  </si>
  <si>
    <t>Long term records (to be retained for 30 years or longer) and those identified as State archives are stored in conditions which will ensure their preservation.</t>
  </si>
  <si>
    <t>2.4S</t>
  </si>
  <si>
    <t>Temperature and humidity levels within storage areas and facilities are monitored for stability and action taken to minimise any significant fluctuations.</t>
  </si>
  <si>
    <t>2.5S</t>
  </si>
  <si>
    <t>Records are stored away from direct light, including sunlight.</t>
  </si>
  <si>
    <t>2.6S</t>
  </si>
  <si>
    <t>The air in records storage areas circulates freely and there is an intake of fresh air.</t>
  </si>
  <si>
    <t>2.7S</t>
  </si>
  <si>
    <t>Magnetic media is protected from magnetic fields.</t>
  </si>
  <si>
    <t>2.8S</t>
  </si>
  <si>
    <t>Records storage areas and facilities have an integrated pest management system.</t>
  </si>
  <si>
    <t>3.1S</t>
  </si>
  <si>
    <t>Shelving and handling equipment is clean, in good condition and appropriate to the format and security requirements of the records.</t>
  </si>
  <si>
    <t>3.2S</t>
  </si>
  <si>
    <t>Containers are clean, in good condition, and appropriate for the format, retention and security requirements of the records they hold.</t>
  </si>
  <si>
    <t>3.3S</t>
  </si>
  <si>
    <t>Records storage facilities, shelving, equipment, and containers meet workplace health and safety requirements.</t>
  </si>
  <si>
    <t>4.1S</t>
  </si>
  <si>
    <t>Records storage areas and facilities are clean and maintained.</t>
  </si>
  <si>
    <t>4.2S</t>
  </si>
  <si>
    <t>Regular checks of records and containers in the storage facility to identify any signs of pest infestation, mould, or other deterioration.</t>
  </si>
  <si>
    <t>4.3S</t>
  </si>
  <si>
    <t>Mould or pest infestation is treated promptly and appropriately.</t>
  </si>
  <si>
    <t>4.4S</t>
  </si>
  <si>
    <t>Appropriate conservation action is undertaken as required but repairs to records do not damage the records further.</t>
  </si>
  <si>
    <t>Records are controlled in a system which allows them to be identified, located, retrieved, and returned to storage after use.</t>
  </si>
  <si>
    <t>Procedures for the appropriate handling and use of records are defined and communicated to all users.</t>
  </si>
  <si>
    <t>Policies and procedures are implemented to ensure that records of long term value and archives are handled with care.</t>
  </si>
  <si>
    <t>If a public office choses to convert or digitise records, then records are converted or digitised according to recognised standards.</t>
  </si>
  <si>
    <t>Storage areas and facilities are access controlled, restricted to authorised staff, intruder resistant, and monitored.</t>
  </si>
  <si>
    <t>Security classified records are stored in appropriate containers and storage zones within the storage area.</t>
  </si>
  <si>
    <t>Records in transit are protected.</t>
  </si>
  <si>
    <t>SR Act Pt.4 s.27</t>
  </si>
  <si>
    <t>Authority’s entitlement to State records no longer in use. 
Once a State record is no longer in use for official purposes in the public office responsible for the record, the Authority is entitled to control of the record and the public office ceases to be entitled to control of it.</t>
  </si>
  <si>
    <t>SR Act Pt.4 s.29</t>
  </si>
  <si>
    <t>Records required to be made available to Authority&gt; 
A public office that has control of a record that the Authority is entitled to control of under this Act is required to make the record available to the Authority (to enable the Authority to take control of the record). The Authority may issue guidelines to public offices from time to time as to how State records are to be made available to the Authority and public offices are to comply with those guidelines.</t>
  </si>
  <si>
    <t>SR Act Pt 6 s.51(1)</t>
  </si>
  <si>
    <t>Access direction must be given for records in the open access period. 
(1)  Each public office must ensure that the State records for which it is responsible that are in the open access period are the subject of an access direction. Only the public office responsible for a record can give an access direction for the record. 
(1A)  There is a presumption that State records in the open access period should be open to public access under this Act.</t>
  </si>
  <si>
    <t>DETAILED EXPLANATORY NOTES</t>
  </si>
  <si>
    <t xml:space="preserve">&gt; Identifying and managing high value and high risk records and information </t>
  </si>
  <si>
    <t xml:space="preserve">&gt; Identify and document which systems hold high risk and/or high value records and information.
&gt; Information risks are identified, managed or mitigated.
&gt; Systems managing high risk and/or high value records and information are protected by business continuity strategies and plans.
&gt; Documented policy, business rules and procedures for high risk and/or high value business processes include responsibilities for the creation and management of records and information.
&gt; Evidence that records and information management is assessed in system acquisition, system maintenance and decommissioning, and implemented where required.
&gt; Systems specifications for high risk and high value business include records and information management requirements.
&gt; Systems specifications include requirements for metadata needed to support records identification, useability, accessibility, and context.
&gt; Documentation of systems design and configuration maintained.
&gt; Identify and document where records and information are held across diverse system environments or physical locations.
&gt; Documented strategy for managing records and information in diverse system environments and physical locations.
&gt; Documented migration strategy.
&gt; Migrating records and metadata from one system to another is a managed process which results in trustworthy and accessible records.
&gt; Portability of records and information is assessed in cloud service or similar arrangements.
</t>
  </si>
  <si>
    <t xml:space="preserve">&gt; Identifying information risks that might be impacting on high risk business </t>
  </si>
  <si>
    <t xml:space="preserve">Responsibility for records and information management is cascaded down throughout the organisation, through various levels of management. Ultimate responsibility lies with the Chief Executive and senior management who provide direction and support for records and information management and ensure that it conforms to business requirements and relevant laws and regulations. This requirement mirrors obligations in the State Records Act 1998 (see section 10) and reinforces the need for the Chief Executive and senior management to provide high-level direction and support (including ensuring adequate resourcing) for records and information management. Responsibilities are normally identified and assigned in organisational policy and strategy.
Information risks are related to but distinct from technology risks. Information risks are those risks which relate to the inherent characteristics and value of information. 
Information risks can hamper government business and accountability, particularly when these risks occur within high risk areas of business operations.
Another tier of responsibility is the oversight of records and information management at a corporate level. This requirement establishes the role of the Senior Responsible Officer. The Senior Responsible Officer (SRO) is a senior manager with organisation-wide influence and appropriate strategic and managerial skills. The SRO role is to provide oversight of records and information management within the organisation, including monitoring of records and information management to ensure that it meets the needs of the organisation and to respond to monitoring/reporting requests from NSW State Archives and Records. Responsibilities are normally identified and assigned in organisational policy and strategy. The role of SRO should also be incorporated into the performance plan for the individual designated as SRO. Each public office should advise NSW State Archives and Records of their organisation’s SRO and keep NSW State Archives and Records updated with any changes to personnel undertaking this role.
If an organisation knows what records and information assets they have, where they are located and managed, then they can better control them in the short and long term. By maintaining visibility of records and information regardless of the system or storage location, the organisation can better protect these assets. Records and information assets can be held in diverse systems environments, in third party systems in the cloud, by service providers and in a range of physical locations. By identifying where records and information are held, organisations can better manage records and information in diverse system environments, diverse storage environments and physical locations, including providing access to records and information when required. To help with this requirement, organisations will also be able to leverage off the inventory of information assets undertaken for the NSW Government’s Digital Information Security Policy.
</t>
  </si>
  <si>
    <t>&gt; Responsibility assigned in corporate policy on IM/RM.
&gt; Policy reflects Chief Executive's responsibility to ensure compliance with State Records Act (section 10).
&gt; Directives or reports that indicate the extent of SRO oversight of RM performance.</t>
  </si>
  <si>
    <t>Governance frameworks are critical to the achievement of good records and information management. This requirement establishes the importance of high level policy and strategy, adopted by the Senior Executive of the organisation, to ensure good records and information management practice in the organisation. Policy and strategy identify the value of corporate records and information, how records and information are managed, the various levels of responsibility and accountability for records and information within the organisation, requirements for records and information in outsourcing and service delivery arrangements, and the monitoring of records and information activities, systems and processes.</t>
  </si>
  <si>
    <t>&gt; Corporate policy on IM/RM adopted at Senior Executive level.
&gt; Corporate strategy on IM/RM adopted at Senior Executive level.
&gt; Business strategies reflect IM/RM goals and responsibilities.
&gt; System documentation references IM/RM requirements and responsibilities.</t>
  </si>
  <si>
    <t xml:space="preserve">This requirement places RM/IM responsibilities more broadly within the organisation. It acknowledges that business managers should have a detailed understanding of the information produced by and necessary to perform their function, and have responsibilities for ensuring its appropriate management. Cascading responsibility to different business areas of the organisation, allows for different skill groups (business unit staff and RM/IM staff) to work together to ensure that records and information management is integrated into work processes, systems and services across the organisation. Organisations should identify business owners (and system owners). Business owners are responsible for ensuring records and information management is considered and included in systems and processes used. Business units and business owners need to be aware that there are RM/IM requirements when they move to a new service environment, develop new work processes, systems or services, or improve on existing work processes, systems or services. In these types of scenarios, they will need to demonstrate that they have considered/addressed RM/IM and assessed risks as part of the development process. Responsibilities for business owners should be identified and assigned in organisation policy on IM/RM. These responsibilities may also be included in performance plans.
This requirement means that all staff of the organisation, including contractors, need to understand their records management responsibilities. Contractors are brought into organisations to perform specified tasks. Information and documentation required to be produced and managed in their performance of the contract needs to be clearly articulated. Contractors also need to know their records management responsibilities and be familiar with the relevant policies and procedures. Responsibilities are identified and assigned in organisational policy on IM/RM. Skills, capabilities and responsibilities are also assigned in role descriptions and/or performance plans. Policy, business rules or procedures will also articulate or document staff requirements for the creation and management of records.
This requirement ensures that records and information are addressed in all service arrangements that the organisation enters into. The corporate policy and strategy should include responsibilities for ensuring that records and information requirements are identified and addressed. Organisations should undertake risk assessments and have records and information management issues addressed in the contractual arrangements that the organisation agrees to. Service arrangements will include:
•	Functions, activities or services of the organisation being outsourced to an external provider, and
•	Functions, activities or services being moved to cloud services or other service providers (internal to Government or external to Government). 
Organisations will also need to ensure that the portability of records and information is assessed and appropriately addressed in outsourced, cloud and similar service arrangements.
</t>
  </si>
  <si>
    <t xml:space="preserve">&gt; Responsibility assigned in corporate policy on IM/RM.
&gt; Responsibility for ensuring records and information management is addressed in systems and processes, is assigned to owners of systems.
&gt; Documentation identifies owners of systems.
&gt; Responsibilities are reflected in performance plans and/or service agreements.
&gt; Demonstrate that records and information management is assessed in outsourced and service contracts and instruments and included where required.
&gt; Portability of records and information is assessed in outsourced, cloud and similar service arrangements.
</t>
  </si>
  <si>
    <t xml:space="preserve">Access to skilled, capable, and qualified records and information staff is a core and important resource for the successful deployment of records and information management strategies. Within each organisation’s RM/IM strategy, there are likely to be a range of different levels of responsibility and skills required for the range of RM/IM roles and the various work being undertaken. These skills and capabilities will be reflected in relevant role descriptions. Qualifications for RM/IM roles will include TAFE and university qualifications, depending on the roles. Public offices should be able to access records and information management skills via recruitment, service providers, or through networking with other public offices. Responsibilities will be identified and assigned in organisational policy and strategy, performance plans and/or service agreements.
This requirement means that all staff of the organisation, including contractors, need to understand their records management responsibilities. Contractors are brought into organisations to perform specified tasks. Information and documentation required to be produced and managed in their performance of the contract needs to be clearly articulated. Contractors also need to know their records management responsibilities and be familiar with the relevant policies and procedures. Responsibilities are identified and assigned in organisational policy on IM/RM. Skills, capabilities and responsibilities are also assigned in role descriptions and/or performance plans. Policy, business rules or procedures will also articulate or document staff requirements for the creation and management of records.
</t>
  </si>
  <si>
    <t xml:space="preserve">&gt; Policy, business rules or procedures articulate/document staff requirements and responsibilities for the creation and management of records.
&gt; Responsibility assigned in corporate policy on IM/RM.
&gt; Skills and capabilities reflected in relevant role descriptions.
&gt; Skills, capabilities and responsibilities are reflected in performance plans and/or service agreements.
</t>
  </si>
  <si>
    <t>Records and information management activities, systems and processes should be regularly monitored to ensure that they are meeting the needs of the organisation and are in conformity with requirements. If issues are identified though a monitoring process then these need to be addressed with a corrective action. Monitoring also includes activities such as process and system audits.</t>
  </si>
  <si>
    <t xml:space="preserve">&gt; Documented monitoring or auditing of activities, systems and processes, and corrective actions undertaken to address issues.
</t>
  </si>
  <si>
    <t xml:space="preserve">&gt; Information security and protection mechanisms are in place.
&gt; Records are protected wherever they are located, including in transit and when outside the workplace.
&gt; Access, security and user permissions for systems managing records and information are documented and implemented.
&gt; System audits are able to test that access controls are implemented.
&gt; Policy, business rules and procedures identify how access to records and information is managed.
&gt; Assessments confirm that access is in accordance with the organisation’s policy, business rules and procedures.
&gt; Access to records is provided in accordance with such instruments as the Privacy and Personal Information Protection Act 1998 ('PPIP Act'), the Government Information (Public Access) Act 2009 ('GIPA Act') and the State Records Act 1998.
&gt; Storage areas and facilities are access controlled, restricted to authorised staff, intruder resistant, and monitored.
&gt; Security classified records are stored in appropriate containers and storage zones within the storage area.
&gt; Procedures for the safe transport of records include information on secure transport options, and appropriate handling of records.
&gt; Security classified records are transported in appropriate containers and encryption is used if transporting digital records on physical carriers (i.e. portable hard drives, USB sticks etc.).
&gt; Incident reports regarding any unauthorised access or theft of records.
&gt; Information security procedures and reporting
&gt; Data breach procedures and reporting
&gt; Annual reporting (GIPA, PPIPA, HRIPA)
</t>
  </si>
  <si>
    <t>This requirement ensures that records and information can be identified, retrieved from storage (physical or digital storage), and are accessible for as long as they are required. Adequate metadata should be used to ensure that records are identifiable and retrievable. Undertaking regular system testing will assist organisations verify that the systems can locate and produce records which are viewable and understandable. In order to maintain the accessibility to records and information in digital format, organisations will also need to ensure that they have plans and/or strategies to mitigate digital and technology obsolescence. This could include ‘moving forward’ digital records and information through regular processes of migration. In order to maintain accessibility to physical records, organisations will need to ensure that physical records are stored in appropriate storage areas and facilities. See the Standard on the physical storage of State records for further information.</t>
  </si>
  <si>
    <t>Records and information need to be accurate, authentic, and reliable - as evidence of transactions, decisions and actions. This requirement ensures that records have adequate metadata to provide meaning and context and that the metadata remains associated with the record. Adequate and appropriate metadata enables a record to function as reliable and trusted evidence. Implementing policy, business rules, procedures and other control mechanisms work towards ensuring the accuracy and quality of records created, captured and managed. Undertaking regular system audits and assessments allows an organisation to demonstrate that the management controls of systems are operating correctly and provides assurity of the integrity of the information stored in the system.</t>
  </si>
  <si>
    <t>Policy, rules and processes articulate and inform the organisation and its staff of the requirements and responsibilities for the creation, capture and management of records of the business processes of the organisation. This requirement ensures that the organisation (including staff and contractors) is conforming with policies, rules and processes and that records and information are being routinely created and managed. Undertaking regular process and system audits and assessments allows an organisation to demonstrate that its processes and systems are operating routinely and that exceptions to routine operations that affect information creation, integrity, useability or accessibility are identified, resolved and documented.</t>
  </si>
  <si>
    <t xml:space="preserve">This requirement provides the foundation for the management of records and information in all environments, it is also particularly important for ensuring the management of records and information in the digital environment. By undertaking a documented assessment of the organisation’s functions and activities, the organisation can determine what records and information it requires to support business and meet identified recordkeeping requirements, including accountability and community expectations. This work provides the foundation for understanding the short and long term retention of records and determining what systems and business processes are high risk and/or high value for the organisation and the records and information which is required to support these. This work should also be incorporated into current, comprehensive and authorised records retention and disposal authorities for the organisation’s records. Decisions on what records and information are required should be documented in business rules, policy and procedure. These decisions should also be reflected in specifications for systems and metadata schema. Many organisations will have already undertaken some of this work in the development of a functional retention and disposal authority. Organisations should refer to the current, comprehensive and authorised records retention and disposal authorities used for disposal as a critical tool for determining what records and information it requires to support business and meet identified recordkeeping requirements, including accountability and community expectations.
Organisations should implement policy, business rules and procedures to ensure that records and information are kept for as long as they are required and identify how the retention and disposal of records and information is managed. The policy, business rules and procedures should be in accordance with the requirements of the State Records Act 1998 and the authorised records retention and disposal authorities. Records and information need to be sentenced and disposed of according to current authorised retention and disposal authorities. </t>
  </si>
  <si>
    <t>&gt; Documented decisions, policy, business rules or procedures on what records and information are required to meet or support business and identified recordkeeping requirements, including accountability and community expectations.
&gt; Policy, business rules and procedures identify:
- how the retention and disposal of records and information is managed.
- how the destruction of records and information is managed, including deletion of data.
&gt; Current, comprehensive and authorised records retention and disposal authorities are in place.
&gt; Records and information are sentenced according to current authorised retention and disposal authorities.
&gt; Disposal actions are in accordance with current authorised records retention and disposal authorities.</t>
  </si>
  <si>
    <t>Organisations should implement policy, business rules and procedures which identify how the destruction of records and information is managed, including the deletion of data and the decommissioning of systems. This includes assigning responsibility for sentencing and disposal of records, disposal authorisation processes, the implementation of disposal actions, and documenting the disposal of records and information. Organisations must be able to account for their retention and disposal of records and information. This includes providing evidence that the disposal of records and information was permitted and authorised under legal obligations, including the State Records Act, and accountability requirements. Organisations must be able to demonstrate that the disposal of records and information is in accordance with current authorised records retention and disposal authorities.
This includes records and information located in business systems, in the cloud, or in physical records storage. Disposing of digital records and information may be part of a planned migration process or the decommissioning of systems. Records required as State archives should be routinely transferred to NSW State Archives and Records when no longer in use for official purposes.</t>
  </si>
  <si>
    <t>&gt; AS ISO 15489.1: 2017, Information and documentation – Records management, Part 1: Concepts and principles, see, Section 4 Principles for managing records, Section 5 Records and records systems, Section 7 Appraisal, Section 8 Records controls, Section 9 Processes for creating, capturing, and managing records</t>
  </si>
  <si>
    <t>&gt; Records required as State archives are routinely transferred to NSW State Archives and Records when no longer in use for official purposes.
&gt; Disposal decisions and actions are documented or reflected in specifications for systems and metadata schema.
&gt; Organisation can account for the disposal of records or information in accordance with legal obligations and accountability requirements.</t>
  </si>
  <si>
    <t xml:space="preserve">Records that are to be kept as part of the State archives must be properly protected while they remain under the public office’s control. (Section 11(1)) Once a State record is no longer in use for official purposes in the public office responsible for the record, the State Archives and Records Authority is entitled to control of the record and the public office ceases to be entitled to control of it. (Section 27) A public office that has control of a record that the Authority is entitled to control of is required to make the record available to the Authority. A public office is to comply with the Authority’s guidelines as to how records are to be made available. (Section 29)
A person must not dispose of a State record, transfer its possession or ownership, take or send it out of New South Wales, damage or alter them, or neglect it in a way that causes damage (Section 21(1)), unless it is done (Section 21(2)):
•	with the permission, or in accordance with a practice or procedure approved by, the State Archives and Records Authority and its Board
•	in accordance with normal administrative practice in a public office
•	as authorised or required under a provision of any other Act that is prescribed by the regulations
•	pursuant to an order or determination of a court or tribunal
•	in accordance with a resolution of a House of Parliament where the House is the responsible public office, or
•	for the purpose of placing a record under the control of a public office.
</t>
  </si>
  <si>
    <t xml:space="preserve">&gt; Policy, business rules and procedures identify how the retention and disposal of records and information is managed.
&gt; Records and information are sentenced according to current authorised retention and disposal authorities.
&gt; Records required as State archives are routinely transferred to NSW State Archives and Records when no longer in use for official purposes.
&gt; Specification for information systems and service environments
&gt; Evidence that records and information management is assessed in system acquisition, system maintenance and decommissioning, and implemented where required.
</t>
  </si>
  <si>
    <t xml:space="preserve">An access direction is a direction that a series, group or class of records is:
•	open to public access (OPA) after 30 years or
•	closed to public access (CPA) for a period of more than 30 years.
All records in the open access period (over 30 years of age) need to be covered by an access direction regardless of where they are held, or their disposal status. Each public office is responsible for making access directions to its own records.
This includes records created by:
•	predecessor agencies where the function has been continued, and
•	other public offices where the function the records document has been transferred.
Someone with an understanding of the known or likely contents of the records should make access directions. They may be records staff or action officers. The person who makes access directions should be familiar with the Attorney General's Guidelines
The State Records Act requires that public offices ensure all their open access period records are covered by an access direction. There are also two additional triggers for the making of access directions if they have not already been made. 1) All records being transferred to NSW State Archives as State archives must be covered by a current access direction. 2) If records are not covered by an access direction, anyone can apply, including NSW State Archives, to have an access direction made for records in the open access period. A public office must make an access direction within 14 days, and advise the applicant and State Records in writing of the access direction. If no direction is made in 14 days the records applied for are considered to be subject to an OPA direction.
A public office can authorise records that are less than 30 years of age to be open to public access. This authorisation is known as Early Access. Early Access does not permit the breaching of any duty or obligation (such as confidentiality) or other Acts prohibiting disclosure for records.
</t>
  </si>
  <si>
    <t xml:space="preserve">&gt; Procedures for making access directions
&gt; Attorney General's Guidelines for making Access Directions
</t>
  </si>
  <si>
    <t>Cluster</t>
  </si>
  <si>
    <t>Public Office</t>
  </si>
  <si>
    <t>Type</t>
  </si>
  <si>
    <t xml:space="preserve">Premier &amp; Cabinet </t>
  </si>
  <si>
    <t>Department of Premier and Cabinet</t>
  </si>
  <si>
    <t>Principal Department</t>
  </si>
  <si>
    <t>NSW Government</t>
  </si>
  <si>
    <t>Art Gallery of NSW</t>
  </si>
  <si>
    <t>Australian Museum</t>
  </si>
  <si>
    <t>Greater Sydney Commission</t>
  </si>
  <si>
    <t>Independent Commission Against Corruption</t>
  </si>
  <si>
    <t>Infrastructure NSW</t>
  </si>
  <si>
    <t>Law Enforcement Conduct Commission</t>
  </si>
  <si>
    <t>Museum of Applied Arts &amp; Sciences (Powerhouse Museum)</t>
  </si>
  <si>
    <t>NSW Aboriginal Land Council</t>
  </si>
  <si>
    <t>NSW Electoral Commission</t>
  </si>
  <si>
    <t>NSW Ombudsman’s Office</t>
  </si>
  <si>
    <t>NSW State Archives and Records</t>
  </si>
  <si>
    <t>Parliamentary Counsel’s Office</t>
  </si>
  <si>
    <t>Public Service Commission</t>
  </si>
  <si>
    <t>Resilience NSW</t>
  </si>
  <si>
    <t>State Library of NSW</t>
  </si>
  <si>
    <t>Sydney Living Museums</t>
  </si>
  <si>
    <t>Sydney Opera House Trust</t>
  </si>
  <si>
    <t>The Audit Office of NSW</t>
  </si>
  <si>
    <t>Treasury</t>
  </si>
  <si>
    <t>NSW Treasury</t>
  </si>
  <si>
    <t>Destination NSW</t>
  </si>
  <si>
    <t>Insurance and Care NSW (icare)</t>
  </si>
  <si>
    <t>NSW Treasury Corporation</t>
  </si>
  <si>
    <t>SAS Trustee Corporation</t>
  </si>
  <si>
    <t>Transport for NSW</t>
  </si>
  <si>
    <t>Office of the NSW Point to Point Transport Commissioner</t>
  </si>
  <si>
    <t>Port Authority of New South Wales</t>
  </si>
  <si>
    <t>State Transit Authority</t>
  </si>
  <si>
    <t>Sydney Trains</t>
  </si>
  <si>
    <t>Planning, Industry &amp; Environment</t>
  </si>
  <si>
    <t xml:space="preserve">Department of Planning, Industry &amp; Environment </t>
  </si>
  <si>
    <t>Cemeteries and Crematoria NSW</t>
  </si>
  <si>
    <t>Centennial Parklands</t>
  </si>
  <si>
    <t>Environment Protection Authority</t>
  </si>
  <si>
    <t>Essential Energy</t>
  </si>
  <si>
    <t>Hunter and Central Coast Development Corporation</t>
  </si>
  <si>
    <t>Hunter Water Corporation</t>
  </si>
  <si>
    <t>Landcom</t>
  </si>
  <si>
    <t>Natural Resources Access Regulator</t>
  </si>
  <si>
    <t>NSW Aboriginal Housing Office</t>
  </si>
  <si>
    <t>NSW Land and Housing Corporation</t>
  </si>
  <si>
    <t>Office of the Valuer General</t>
  </si>
  <si>
    <t>Property NSW</t>
  </si>
  <si>
    <t>Royal Botanic Gardens Trust</t>
  </si>
  <si>
    <t>Sydney Olympic Park Authority</t>
  </si>
  <si>
    <t>Sydney Water</t>
  </si>
  <si>
    <t>Taronga Conservation Society of Australia</t>
  </si>
  <si>
    <t>Water NSW</t>
  </si>
  <si>
    <t>Regional NSW</t>
  </si>
  <si>
    <t>Department of Regional NSW</t>
  </si>
  <si>
    <t>Central Tablelands Local Land Services</t>
  </si>
  <si>
    <t>Central West Local Land Services</t>
  </si>
  <si>
    <t>Forestry Corporation NSW</t>
  </si>
  <si>
    <t>Greater Sydney Local Land Services</t>
  </si>
  <si>
    <t>Hunter Local Land Services</t>
  </si>
  <si>
    <t>Murray Local Land Services</t>
  </si>
  <si>
    <t>NSW Food Authority</t>
  </si>
  <si>
    <t>NSW Local Land Services (executive)</t>
  </si>
  <si>
    <t>NSW Resources Regulator</t>
  </si>
  <si>
    <t>NSW Rural Assistance Authority</t>
  </si>
  <si>
    <t>North Coast Local Land Services</t>
  </si>
  <si>
    <t>Northern Tablelands Local Land Services</t>
  </si>
  <si>
    <t>North West Local Land Services</t>
  </si>
  <si>
    <t>Regional Growth NSW Development Corporation</t>
  </si>
  <si>
    <t>Riverina Local Land Services</t>
  </si>
  <si>
    <t>South East Local Land Services</t>
  </si>
  <si>
    <t>Western Local Land Services</t>
  </si>
  <si>
    <t>Customer Service</t>
  </si>
  <si>
    <t>Department of Customer Service</t>
  </si>
  <si>
    <t xml:space="preserve">Greyhound Welfare and Integrity Commission </t>
  </si>
  <si>
    <t>Independent Liquor &amp; Gaming Authority</t>
  </si>
  <si>
    <t>Independent Pricing and Regulatory Tribunal (IPART)</t>
  </si>
  <si>
    <t>Information and Privacy Commission</t>
  </si>
  <si>
    <t>Long Service Corporation</t>
  </si>
  <si>
    <t>NSW Land Registry Services</t>
  </si>
  <si>
    <t>NSW Telco Authority</t>
  </si>
  <si>
    <t>Office of the Registrar General</t>
  </si>
  <si>
    <t>Registry of Births Deaths &amp; Marriages</t>
  </si>
  <si>
    <t>Revenue NSW</t>
  </si>
  <si>
    <t>Service NSW</t>
  </si>
  <si>
    <t>State Insurance Regulatory Authority</t>
  </si>
  <si>
    <t>Communities &amp; Justice</t>
  </si>
  <si>
    <t>Department of Communities &amp; Justice</t>
  </si>
  <si>
    <t>Advocate for Children and Young People</t>
  </si>
  <si>
    <t>Anti-Discrimination Board</t>
  </si>
  <si>
    <t>Bureau of Crime Statistics and Research</t>
  </si>
  <si>
    <t>Corrective Services NSW</t>
  </si>
  <si>
    <t>Crown Solicitor’s Office</t>
  </si>
  <si>
    <t>Fire and Rescue NSW</t>
  </si>
  <si>
    <t>Judicial Commission of NSW</t>
  </si>
  <si>
    <t>Legal Aid NSW</t>
  </si>
  <si>
    <r>
      <t>Multicultural NSW</t>
    </r>
    <r>
      <rPr>
        <sz val="10"/>
        <color theme="1"/>
        <rFont val="Verdana"/>
        <family val="2"/>
      </rPr>
      <t xml:space="preserve"> </t>
    </r>
  </si>
  <si>
    <t>NSW Crime Commission</t>
  </si>
  <si>
    <t>NSW Institute of Sport</t>
  </si>
  <si>
    <t>NSW Police Force</t>
  </si>
  <si>
    <t>NSW Rural Fire Service</t>
  </si>
  <si>
    <t>NSW State Emergency Service</t>
  </si>
  <si>
    <t>NSW State Parole Authority</t>
  </si>
  <si>
    <t>NSW Trustee &amp; Guardian</t>
  </si>
  <si>
    <t>Office of Sport</t>
  </si>
  <si>
    <t>Office of the Children’s Guardian</t>
  </si>
  <si>
    <t>Office of the Director of Public Prosecutions</t>
  </si>
  <si>
    <t>Office of the Legal Services Commissioner</t>
  </si>
  <si>
    <t>Office of the Sheriff of NSW</t>
  </si>
  <si>
    <t>Venues NSW</t>
  </si>
  <si>
    <t>Youth Justice NSW</t>
  </si>
  <si>
    <t>Health</t>
  </si>
  <si>
    <t>Ministry of Health</t>
  </si>
  <si>
    <t>Agency for Clinical Innovation</t>
  </si>
  <si>
    <t>Ambulance Service of NSW</t>
  </si>
  <si>
    <t>Bureau of Health Information</t>
  </si>
  <si>
    <t>Cancer Institute of NSW</t>
  </si>
  <si>
    <t>Clinical Excellence Commission</t>
  </si>
  <si>
    <t>Health Care Complaints Commission</t>
  </si>
  <si>
    <t>Health Education and Training Institute</t>
  </si>
  <si>
    <t>Health Professionals Council Authority</t>
  </si>
  <si>
    <t>Justice Health &amp; Forensic Mental Health Network</t>
  </si>
  <si>
    <t>Mental Health Commission of NSW</t>
  </si>
  <si>
    <t>St Vincent’s Health Network</t>
  </si>
  <si>
    <t>Sydney Children’s Hospital Network</t>
  </si>
  <si>
    <t>Education</t>
  </si>
  <si>
    <t>Department of Education</t>
  </si>
  <si>
    <t>Australian Children’s Education and Care Quality Authority</t>
  </si>
  <si>
    <t>NSW Educational Standards Authority</t>
  </si>
  <si>
    <t>TAFE NSW</t>
  </si>
  <si>
    <t>Central Coast LHD</t>
  </si>
  <si>
    <t>Local Health District</t>
  </si>
  <si>
    <t>Far West LHD</t>
  </si>
  <si>
    <t>Hunter New England LHD</t>
  </si>
  <si>
    <t>Illawarra Shoalhaven LHD</t>
  </si>
  <si>
    <t>Mid North Coast LHD</t>
  </si>
  <si>
    <t>Murrumbidgee LHD</t>
  </si>
  <si>
    <t>Nepean Blue Mountains LHD</t>
  </si>
  <si>
    <t>Northern NSW LHD</t>
  </si>
  <si>
    <t>Universities</t>
  </si>
  <si>
    <t>Charles Sturt University</t>
  </si>
  <si>
    <t>University</t>
  </si>
  <si>
    <t>Macquarie University</t>
  </si>
  <si>
    <t>Southern Cross University</t>
  </si>
  <si>
    <t>The University of Sydney</t>
  </si>
  <si>
    <t>University of Newcastle</t>
  </si>
  <si>
    <t>University of New England</t>
  </si>
  <si>
    <t>University of New South Wales</t>
  </si>
  <si>
    <t>University of Technology, Sydney</t>
  </si>
  <si>
    <t>University of Wollongong</t>
  </si>
  <si>
    <t>Western Sydney University</t>
  </si>
  <si>
    <t>Councils</t>
  </si>
  <si>
    <t xml:space="preserve">Albury City Council </t>
  </si>
  <si>
    <t>Local Government</t>
  </si>
  <si>
    <t>Armidale Regional Council</t>
  </si>
  <si>
    <t>Ballina Shire Council</t>
  </si>
  <si>
    <t>Balranald Shire Council</t>
  </si>
  <si>
    <t>Bathurst Regional Council</t>
  </si>
  <si>
    <t>Bayside Council</t>
  </si>
  <si>
    <t>Bega Valley Shire Council</t>
  </si>
  <si>
    <t>Bellingen Shire Council</t>
  </si>
  <si>
    <t>Berrigan Shire Council</t>
  </si>
  <si>
    <t>Blacktown City Council</t>
  </si>
  <si>
    <t>Bland Shire Council</t>
  </si>
  <si>
    <t>Blayney Shire Council</t>
  </si>
  <si>
    <t>Blue Mountains City Council</t>
  </si>
  <si>
    <t>Bogan Shire Council</t>
  </si>
  <si>
    <t>Bourke Shire Council</t>
  </si>
  <si>
    <t>Brewarrina Shire Council</t>
  </si>
  <si>
    <t>Broken Hill City Council</t>
  </si>
  <si>
    <t>Burwood Council</t>
  </si>
  <si>
    <t>Byron Shire Council</t>
  </si>
  <si>
    <t>Cabonne Council</t>
  </si>
  <si>
    <t>Camden Council</t>
  </si>
  <si>
    <t>Campbelltown City Council</t>
  </si>
  <si>
    <t>Canterbury-Bankstown Council</t>
  </si>
  <si>
    <t>Carrathool Shire Council</t>
  </si>
  <si>
    <t>Castlereagh Macquarie County Council</t>
  </si>
  <si>
    <t>Central Coast Council</t>
  </si>
  <si>
    <t>Central Darling Shire Council</t>
  </si>
  <si>
    <t>Central Tablelands Water</t>
  </si>
  <si>
    <t>Cessnock City Council</t>
  </si>
  <si>
    <t>City of Canada Bay Council</t>
  </si>
  <si>
    <t>City of Lithgow</t>
  </si>
  <si>
    <t>City of Parramatta</t>
  </si>
  <si>
    <t>City of Sydney</t>
  </si>
  <si>
    <t>Clarence Valley Council</t>
  </si>
  <si>
    <t>Cobar Shire Council</t>
  </si>
  <si>
    <t>Coffs Harbour City Council</t>
  </si>
  <si>
    <t>Coolamon Shire Council</t>
  </si>
  <si>
    <t>Coonamble Shire Council</t>
  </si>
  <si>
    <t>Cootamundra-Gundagai Regional Council</t>
  </si>
  <si>
    <t>Council of the City of Ryde</t>
  </si>
  <si>
    <t>Cowra Shire Council</t>
  </si>
  <si>
    <t>Cumberland Council</t>
  </si>
  <si>
    <t>Dubbo Regional Council</t>
  </si>
  <si>
    <t>Dungog Shire Council</t>
  </si>
  <si>
    <t>Edward River Council</t>
  </si>
  <si>
    <t>Eurobodalla Shire Council</t>
  </si>
  <si>
    <t>Fairfield City Council</t>
  </si>
  <si>
    <t>Federation Council</t>
  </si>
  <si>
    <t>Forbes Shire Council</t>
  </si>
  <si>
    <t>Georges River Council</t>
  </si>
  <si>
    <t>Gilgandra Shire Council</t>
  </si>
  <si>
    <t>Glen Innes Severn Council</t>
  </si>
  <si>
    <t>Goldenfields Water County Council</t>
  </si>
  <si>
    <t>Goulburn Mulwaree Council</t>
  </si>
  <si>
    <t>Greater Hume Shire Council</t>
  </si>
  <si>
    <t>Griffith City Council</t>
  </si>
  <si>
    <t>Gunnedah Shire Council</t>
  </si>
  <si>
    <t>Gwydir Shire Council</t>
  </si>
  <si>
    <t>Hawkesbury City Council</t>
  </si>
  <si>
    <t>Hawkesbury River County Council</t>
  </si>
  <si>
    <t>Hay Shire Council</t>
  </si>
  <si>
    <t>Hilltops Council</t>
  </si>
  <si>
    <t>Hornsby Shire Council</t>
  </si>
  <si>
    <t>Hunters Hill Municipal Council</t>
  </si>
  <si>
    <t>Inner West Council</t>
  </si>
  <si>
    <t>Inverell Shire Council</t>
  </si>
  <si>
    <t>Junee Shire Council</t>
  </si>
  <si>
    <t>Kempsey Shire Council</t>
  </si>
  <si>
    <t>Kiama Municipal Council</t>
  </si>
  <si>
    <t>Ku-ring-gai Council</t>
  </si>
  <si>
    <t>Kyogle Council</t>
  </si>
  <si>
    <t>Lachlan Shire Council</t>
  </si>
  <si>
    <t>Lake Macquarie City Council</t>
  </si>
  <si>
    <t>Lane Cove Council</t>
  </si>
  <si>
    <t>Leeton Shire Council</t>
  </si>
  <si>
    <t>Lismore City Council</t>
  </si>
  <si>
    <t>Liverpool City Council</t>
  </si>
  <si>
    <t>Liverpool Plains Shire Council</t>
  </si>
  <si>
    <t>Lockhart Shire Council</t>
  </si>
  <si>
    <t>Maitland City Council</t>
  </si>
  <si>
    <t>MidCoast Council</t>
  </si>
  <si>
    <t>Mid-Western Regional Council</t>
  </si>
  <si>
    <t>Moree Plains Shire Council</t>
  </si>
  <si>
    <t>Mosman Municipal Council</t>
  </si>
  <si>
    <t>Murray River Council</t>
  </si>
  <si>
    <t>Murrumbidgee Council</t>
  </si>
  <si>
    <t>Muswellbrook Shire Council</t>
  </si>
  <si>
    <t>Nambucca Shire Council</t>
  </si>
  <si>
    <t>Narrabri Shire Council</t>
  </si>
  <si>
    <t>Narrandera Shire Council</t>
  </si>
  <si>
    <t>Narromine Shire Council</t>
  </si>
  <si>
    <t>Newcastle City Council</t>
  </si>
  <si>
    <t>New England Weeds Authority</t>
  </si>
  <si>
    <t>North Sydney Council</t>
  </si>
  <si>
    <t>Northern Beaches Council</t>
  </si>
  <si>
    <t>Oberon Council</t>
  </si>
  <si>
    <t>Orange City Council</t>
  </si>
  <si>
    <t>Parkes Shire Council</t>
  </si>
  <si>
    <t>Penrith City Council</t>
  </si>
  <si>
    <t>Port Macquarie-Hastings Council</t>
  </si>
  <si>
    <t>Port Stephens Council</t>
  </si>
  <si>
    <t>Queanbeyan-Palerang Council</t>
  </si>
  <si>
    <t>Randwick City Council</t>
  </si>
  <si>
    <t>Richmond Valley Council</t>
  </si>
  <si>
    <t>Riverina Water County Council</t>
  </si>
  <si>
    <t>Rous County Council</t>
  </si>
  <si>
    <t>Shellharbour City Council</t>
  </si>
  <si>
    <t>Shoalhaven City Council</t>
  </si>
  <si>
    <t>Singleton Shire Council</t>
  </si>
  <si>
    <t>Snowy Monaro Regional Council</t>
  </si>
  <si>
    <t>Snowy Valleys Council</t>
  </si>
  <si>
    <t>Strathfield Municipal Council</t>
  </si>
  <si>
    <t>Sutherland Shire Council</t>
  </si>
  <si>
    <t>Tamworth Regional Council</t>
  </si>
  <si>
    <t>Temora Shire Council</t>
  </si>
  <si>
    <t>Tenterfield Shire Council</t>
  </si>
  <si>
    <t xml:space="preserve">The Hills Shire Council </t>
  </si>
  <si>
    <t>Tweed Shire Council</t>
  </si>
  <si>
    <t>Upper Hunter County Council</t>
  </si>
  <si>
    <t>Upper Hunter Shire Council</t>
  </si>
  <si>
    <t>Upper Lachlan Shire Council</t>
  </si>
  <si>
    <t>Upper Macquarie County Council</t>
  </si>
  <si>
    <t>Uralla Shire Council</t>
  </si>
  <si>
    <t>Wagga Wagga City Council</t>
  </si>
  <si>
    <t>Walcha Council</t>
  </si>
  <si>
    <t>Walgett Shire Council</t>
  </si>
  <si>
    <t>Warren Shire Council</t>
  </si>
  <si>
    <t>Warumbungle Shire Council</t>
  </si>
  <si>
    <t>Waverley Council</t>
  </si>
  <si>
    <t>Weddin Shire Council</t>
  </si>
  <si>
    <t>Wentworth Shire Council</t>
  </si>
  <si>
    <t>Willoughby City Council</t>
  </si>
  <si>
    <t>Wingecarribee Shire Council</t>
  </si>
  <si>
    <t>Wollondilly Shire Council</t>
  </si>
  <si>
    <t>Wollongong City Council</t>
  </si>
  <si>
    <t>Woollahra Municipal Council</t>
  </si>
  <si>
    <t>Yass Valley Council</t>
  </si>
  <si>
    <t>Aboriginal and Torres Strait Islander Health Practice Council</t>
  </si>
  <si>
    <t>ANZAC Memorial Building Trust</t>
  </si>
  <si>
    <t>Biodiversity Conservation Trust</t>
  </si>
  <si>
    <t>Board of Surveying and Spatial Information</t>
  </si>
  <si>
    <t>Border Fence Maintenance Board</t>
  </si>
  <si>
    <t>Building Professionals Board</t>
  </si>
  <si>
    <t>C.B. Alexander Agricultural College and Trust</t>
  </si>
  <si>
    <t>Children’s Court Clinic</t>
  </si>
  <si>
    <t>Chinese Medicine Council of NSW</t>
  </si>
  <si>
    <t>Chiropractic Council of NSW</t>
  </si>
  <si>
    <t>City West Housing</t>
  </si>
  <si>
    <t>Cobar Water Board</t>
  </si>
  <si>
    <t>Combat Sports Authority of NSW</t>
  </si>
  <si>
    <t>Commissioner for Uniform Legal Services Regulation</t>
  </si>
  <si>
    <t>Dams Safety Committee</t>
  </si>
  <si>
    <t>Dental Council of NSW</t>
  </si>
  <si>
    <t>Disability Council of NSW</t>
  </si>
  <si>
    <t>Electricity Retained Interest Corporation –Ausgrid</t>
  </si>
  <si>
    <t>Electricity Retained Interest Corporation – Endeavour Energy</t>
  </si>
  <si>
    <t>Environmental Trust</t>
  </si>
  <si>
    <t>Geographical Names Board</t>
  </si>
  <si>
    <t>Housing Appeals Committee</t>
  </si>
  <si>
    <t>Independent Planning Commission</t>
  </si>
  <si>
    <t>Inspector of Custodial Services</t>
  </si>
  <si>
    <t>Jenolan Caves Reserve Trust</t>
  </si>
  <si>
    <t>Juvenile Justice Advisory Council</t>
  </si>
  <si>
    <t>Law and Justice Foundation of NSW</t>
  </si>
  <si>
    <t>Law Reform Commission of NSW</t>
  </si>
  <si>
    <t>Legal Profession Admission Board</t>
  </si>
  <si>
    <t>Legal Services Council</t>
  </si>
  <si>
    <t>Local Government Boundaries Commission</t>
  </si>
  <si>
    <t>Local Government Grants Commission</t>
  </si>
  <si>
    <t>Lord Howe Island Board</t>
  </si>
  <si>
    <t>Medical Council of NSW</t>
  </si>
  <si>
    <t>Medical Radiation Practice Council of NSW</t>
  </si>
  <si>
    <t>Natural Resources Commission</t>
  </si>
  <si>
    <t>NSW Ageing and Disability Commission</t>
  </si>
  <si>
    <t>NSW Architects Registration Board</t>
  </si>
  <si>
    <t>NSW Skills Board</t>
  </si>
  <si>
    <t>Nursing and Midwifery Council of NSW</t>
  </si>
  <si>
    <t>Occupational Therapy Council of NSW</t>
  </si>
  <si>
    <t>Premier &amp; Cabinet</t>
  </si>
  <si>
    <t>Office of the Inspector for the Law Enforcement Conduct Commission</t>
  </si>
  <si>
    <t>Office of the Inspector of the ICAC</t>
  </si>
  <si>
    <t>Office of Transport Safety Investigations</t>
  </si>
  <si>
    <t>Optometry Council of NSW</t>
  </si>
  <si>
    <t>Osteopathy Council of NSW</t>
  </si>
  <si>
    <t>Parramatta Park Trust</t>
  </si>
  <si>
    <t>Pharmacy Council of NSW</t>
  </si>
  <si>
    <t>Physiotherapy Council of NSW</t>
  </si>
  <si>
    <t>Podiatry Council of NSW</t>
  </si>
  <si>
    <t>Procurement Board</t>
  </si>
  <si>
    <t>Professional Standards Authority</t>
  </si>
  <si>
    <t>Psychology Council of NSW</t>
  </si>
  <si>
    <t>Public Defenders Office</t>
  </si>
  <si>
    <t>Rice Marketing Board for the State of NSW</t>
  </si>
  <si>
    <t>Roads Retained Interest Pty Ltd (WestConnex)</t>
  </si>
  <si>
    <t>Sentencing Council</t>
  </si>
  <si>
    <t>Serious Offenders Review Council</t>
  </si>
  <si>
    <t>Solicitor General and Crown Advocate</t>
  </si>
  <si>
    <t>Veterinary Practitioners Board of NSW</t>
  </si>
  <si>
    <t>Wentworth Park Sporting Complex Trust</t>
  </si>
  <si>
    <t>Western Sydney Parklands Trust</t>
  </si>
  <si>
    <t>Wine Grapes Marketing Board</t>
  </si>
  <si>
    <t>Other</t>
  </si>
  <si>
    <t>Intergovernmental Body</t>
  </si>
  <si>
    <t>Dumaresq-Barwon Border Rivers Commission</t>
  </si>
  <si>
    <t>Coal Services Pty Ltd</t>
  </si>
  <si>
    <t>Limited Functions of Part 2 Apply</t>
  </si>
  <si>
    <t>Parliament of NSW – Legislative Assembly</t>
  </si>
  <si>
    <t>Part 2 of the Act Does Not Apply</t>
  </si>
  <si>
    <t>Parliament of NSW – Legislative Council</t>
  </si>
  <si>
    <t>Parliament of NSW – Department of Parliamentary Services</t>
  </si>
  <si>
    <t>Office of the Governor</t>
  </si>
  <si>
    <t>Children’s Court of NSW</t>
  </si>
  <si>
    <t>District Court of NSW</t>
  </si>
  <si>
    <t>Drug Court NSW</t>
  </si>
  <si>
    <t>Dust Diseases Tribunal</t>
  </si>
  <si>
    <t>Industrial Relations Commission of NSW</t>
  </si>
  <si>
    <t>Land and Environment Court</t>
  </si>
  <si>
    <t>Local Court of NSW</t>
  </si>
  <si>
    <t>Local Government Remuneration Tribunal</t>
  </si>
  <si>
    <t>Mental Health Review Tribunal</t>
  </si>
  <si>
    <t>NSW Civil and Administrative Tribunal (NCAT)</t>
  </si>
  <si>
    <t>NSW Coroners Court</t>
  </si>
  <si>
    <t>Parliamentary Remuneration Tribunal</t>
  </si>
  <si>
    <t>Statutory and Other Offices Remuneration Tribunal</t>
  </si>
  <si>
    <t>Supreme Court of NSW</t>
  </si>
  <si>
    <t>Transport_for_NSW</t>
  </si>
  <si>
    <t>Planning_Industry_and_Environment</t>
  </si>
  <si>
    <t>Regional_NSW</t>
  </si>
  <si>
    <t>Customer_Service</t>
  </si>
  <si>
    <t>Communities_and_Justice</t>
  </si>
  <si>
    <t>✓,✗</t>
  </si>
  <si>
    <t>Category</t>
  </si>
  <si>
    <t>This is how the Qs are re-organised (delete this for final Draft #3)</t>
  </si>
  <si>
    <t>Q</t>
  </si>
  <si>
    <t>Group</t>
  </si>
  <si>
    <t>PG</t>
  </si>
  <si>
    <t>New Q.1 High Risk / High Value Records &amp; Information</t>
  </si>
  <si>
    <t>Q.1 Senior Responsible Officer</t>
  </si>
  <si>
    <t>Q.2 Policy and Strategy</t>
  </si>
  <si>
    <t>Q.6 RM Responsibilities</t>
  </si>
  <si>
    <t>Q.11 Capability and Capacity</t>
  </si>
  <si>
    <t>Q.12 Performance Monitoring</t>
  </si>
  <si>
    <t>SB</t>
  </si>
  <si>
    <t>Q.5 Security and Protection</t>
  </si>
  <si>
    <t>Q.15 Search and Discovery</t>
  </si>
  <si>
    <t>Q.13 Information Quality</t>
  </si>
  <si>
    <t>Q.7 Use and Re-Use</t>
  </si>
  <si>
    <t>Q.14 Systems Design</t>
  </si>
  <si>
    <t>ILM</t>
  </si>
  <si>
    <t>Q.10 Create, Collect and Capture</t>
  </si>
  <si>
    <t>Q.9 Storage</t>
  </si>
  <si>
    <t>Q.3 Retention and Disposal</t>
  </si>
  <si>
    <t>Q.8 Transfer</t>
  </si>
  <si>
    <t>Q.4 Access Directions</t>
  </si>
  <si>
    <t>✓,•</t>
  </si>
  <si>
    <t xml:space="preserve">https://www.records.nsw.gov.au/recordkeeping/resources/leaflets-list
</t>
  </si>
  <si>
    <t>http://elearning.records.nsw.gov.au/2021%20Recordkeeping%20and%20you/index.html</t>
  </si>
  <si>
    <t xml:space="preserve">https://www.records.nsw.gov.au/recordkeeping/resources/reminders </t>
  </si>
  <si>
    <t xml:space="preserve">https://www.records.nsw.gov.au/recordkeeping/create-and-capture </t>
  </si>
  <si>
    <t>https://www.records.nsw.gov.au/recordkeeping/records-management-fundamentals-presentations</t>
  </si>
  <si>
    <t>https://www.digital.nsw.gov.au/policy/cloud-strategy-and-policy/cloud-policy</t>
  </si>
  <si>
    <t>https://www.ipc.nsw.gov.au/guide-transition-cloud-managing-your-agencys-privacy-risks-may-2021</t>
  </si>
  <si>
    <t>https://www.digital.nsw.gov.au/policy/managing-data-information/information-classification-labelling-and-handling-guidelines</t>
  </si>
  <si>
    <t xml:space="preserve">https://www.records.nsw.gov.au/recordkeeping/advice/faqs-information-security
</t>
  </si>
  <si>
    <t xml:space="preserve">https://www.records.nsw.gov.au/recordkeeping/advice/public-access-to-records-of-nsw-government </t>
  </si>
  <si>
    <t xml:space="preserve">https://www.records.nsw.gov.au/recordkeeping/standard-the-physical-storage-state-records </t>
  </si>
  <si>
    <r>
      <t xml:space="preserve">1.  </t>
    </r>
    <r>
      <rPr>
        <sz val="11"/>
        <color rgb="FF000000"/>
        <rFont val="Calibri"/>
        <family val="2"/>
        <scheme val="minor"/>
      </rPr>
      <t>Information security</t>
    </r>
  </si>
  <si>
    <t>2.  Information classification, labelling and handling</t>
  </si>
  <si>
    <t>3.  Cyber security policy</t>
  </si>
  <si>
    <r>
      <t xml:space="preserve">4.  </t>
    </r>
    <r>
      <rPr>
        <sz val="11"/>
        <color rgb="FF000000"/>
        <rFont val="Calibri"/>
        <family val="2"/>
        <scheme val="minor"/>
      </rPr>
      <t>Standard on the physical storage of State records</t>
    </r>
  </si>
  <si>
    <t>5.  Public access to the records of NSW Government</t>
  </si>
  <si>
    <r>
      <t xml:space="preserve">1.  </t>
    </r>
    <r>
      <rPr>
        <sz val="11"/>
        <color rgb="FF000000"/>
        <rFont val="Calibri"/>
        <family val="2"/>
        <scheme val="minor"/>
      </rPr>
      <t>Mitigating common digital information management challenges</t>
    </r>
  </si>
  <si>
    <r>
      <t xml:space="preserve">2.  </t>
    </r>
    <r>
      <rPr>
        <sz val="11"/>
        <color rgb="FF000000"/>
        <rFont val="Calibri"/>
        <family val="2"/>
        <scheme val="minor"/>
      </rPr>
      <t>Metadata for managing records and information</t>
    </r>
  </si>
  <si>
    <t xml:space="preserve">https://www.records.nsw.gov.au/recordkeeping/advice/metadata-for-records-and-information </t>
  </si>
  <si>
    <t>3.  (Suggested in the above) Minimum requirements for metadata for authoritative records and information</t>
  </si>
  <si>
    <r>
      <t xml:space="preserve">4.  </t>
    </r>
    <r>
      <rPr>
        <sz val="11"/>
        <color rgb="FF000000"/>
        <rFont val="Calibri"/>
        <family val="2"/>
        <scheme val="minor"/>
      </rPr>
      <t>NSW Cyber Security Policy (2021)</t>
    </r>
  </si>
  <si>
    <t xml:space="preserve">https://www.digital.nsw.gov.au/policy/cyber-security-policy </t>
  </si>
  <si>
    <r>
      <t xml:space="preserve">1.  </t>
    </r>
    <r>
      <rPr>
        <sz val="11"/>
        <color rgb="FF000000"/>
        <rFont val="Calibri"/>
        <family val="2"/>
        <scheme val="minor"/>
      </rPr>
      <t>Minimum requirements for metadata for authoritative records and information</t>
    </r>
  </si>
  <si>
    <r>
      <t xml:space="preserve">2.  </t>
    </r>
    <r>
      <rPr>
        <sz val="11"/>
        <color rgb="FF000000"/>
        <rFont val="Calibri"/>
        <family val="2"/>
        <scheme val="minor"/>
      </rPr>
      <t>NSW Information Management Framework</t>
    </r>
  </si>
  <si>
    <t xml:space="preserve">https://www.digital.nsw.gov.au/policy/managing-data-information/information-management-framework </t>
  </si>
  <si>
    <r>
      <t xml:space="preserve">3.  </t>
    </r>
    <r>
      <rPr>
        <sz val="11"/>
        <color rgb="FF000000"/>
        <rFont val="Calibri"/>
        <family val="2"/>
        <scheme val="minor"/>
      </rPr>
      <t>NSW Open Data Policy</t>
    </r>
  </si>
  <si>
    <r>
      <t xml:space="preserve">4.  </t>
    </r>
    <r>
      <rPr>
        <sz val="11"/>
        <color rgb="FF000000"/>
        <rFont val="Calibri"/>
        <family val="2"/>
        <scheme val="minor"/>
      </rPr>
      <t>NSW Data Quality Reporting Tool (and Standard)</t>
    </r>
  </si>
  <si>
    <t xml:space="preserve">https://data.nsw.gov.au/data-quality-reporting-tool </t>
  </si>
  <si>
    <t>5.  Reuse and repurpose design standard</t>
  </si>
  <si>
    <r>
      <t xml:space="preserve">1.  </t>
    </r>
    <r>
      <rPr>
        <sz val="11"/>
        <color rgb="FF000000"/>
        <rFont val="Calibri"/>
        <family val="2"/>
        <scheme val="minor"/>
      </rPr>
      <t>Designing, implementing and managing systems</t>
    </r>
  </si>
  <si>
    <t xml:space="preserve">https://www.records.nsw.gov.au/recordkeeping/advice/designing%2C-implementing-%26-managing-systems </t>
  </si>
  <si>
    <r>
      <t xml:space="preserve">2.  </t>
    </r>
    <r>
      <rPr>
        <sz val="11"/>
        <color rgb="FF000000"/>
        <rFont val="Calibri"/>
        <family val="2"/>
        <scheme val="minor"/>
      </rPr>
      <t>Back up systems are not a long-term information strategy</t>
    </r>
  </si>
  <si>
    <t xml:space="preserve">https://www.records.nsw.gov.au/recordkeeping/advice/backup-systems </t>
  </si>
  <si>
    <r>
      <t xml:space="preserve">3.  </t>
    </r>
    <r>
      <rPr>
        <sz val="11"/>
        <color rgb="FF000000"/>
        <rFont val="Calibri"/>
        <family val="2"/>
        <scheme val="minor"/>
      </rPr>
      <t>Identifying and managing high value and high risk records and information</t>
    </r>
  </si>
  <si>
    <t xml:space="preserve">https://www.records.nsw.gov.au/recordkeeping/advice/identifying-high-value-and-high-risk-information </t>
  </si>
  <si>
    <t xml:space="preserve">4.  Checklist for assessing business systems </t>
  </si>
  <si>
    <t>5.  Cloud Computing Recordkeeping Requirements Checklist</t>
  </si>
  <si>
    <t>6.  Decommissioning systems: records and information management considerations</t>
  </si>
  <si>
    <t>7.  AS/SNZ ISO 16175 – 1: 2021: Information and documentation — Processes and functional requirements for software for managing records — Part 1: Functional requirements and associated guidance for any applications that manage digital records</t>
  </si>
  <si>
    <t>1.  Identifying and managing high value and high risk records and information</t>
  </si>
  <si>
    <t>2.  Identifying information risks that might be impacting on high risk business</t>
  </si>
  <si>
    <t>1.  Key obligations under the State Records Act 1998</t>
  </si>
  <si>
    <t>2.  NSW Information Management Responsibilities and Accountability Guidance (September 2013)</t>
  </si>
  <si>
    <t>3.  Checklist for the Senior Responsible Officer for records and information management</t>
  </si>
  <si>
    <r>
      <t>1.  E</t>
    </r>
    <r>
      <rPr>
        <sz val="11"/>
        <color rgb="FF000000"/>
        <rFont val="Calibri"/>
        <family val="2"/>
        <scheme val="minor"/>
      </rPr>
      <t>stablishing effective information management</t>
    </r>
  </si>
  <si>
    <r>
      <t xml:space="preserve">2.  </t>
    </r>
    <r>
      <rPr>
        <sz val="11"/>
        <color rgb="FF000000"/>
        <rFont val="Calibri"/>
        <family val="2"/>
        <scheme val="minor"/>
      </rPr>
      <t>Records and information management policy checklist</t>
    </r>
  </si>
  <si>
    <r>
      <t xml:space="preserve">3.  </t>
    </r>
    <r>
      <rPr>
        <sz val="11"/>
        <color rgb="FF000000"/>
        <rFont val="Calibri"/>
        <family val="2"/>
        <scheme val="minor"/>
      </rPr>
      <t>NSW Information Management Responsibilities and Accountability Guidance (September 2013)</t>
    </r>
  </si>
  <si>
    <r>
      <t xml:space="preserve">1.  </t>
    </r>
    <r>
      <rPr>
        <sz val="11"/>
        <color rgb="FF000000"/>
        <rFont val="Calibri"/>
        <family val="2"/>
        <scheme val="minor"/>
      </rPr>
      <t>Establishing effective information management</t>
    </r>
  </si>
  <si>
    <r>
      <t>2.</t>
    </r>
    <r>
      <rPr>
        <sz val="11"/>
        <color rgb="FF000000"/>
        <rFont val="Calibri"/>
        <family val="2"/>
        <scheme val="minor"/>
      </rPr>
      <t>  Records and information management policy checklist</t>
    </r>
  </si>
  <si>
    <r>
      <t xml:space="preserve">1.  </t>
    </r>
    <r>
      <rPr>
        <sz val="11"/>
        <color rgb="FF000000"/>
        <rFont val="Calibri"/>
        <family val="2"/>
        <scheme val="minor"/>
      </rPr>
      <t>Leaflet for CEOS: Why is Recordkeeping Important?</t>
    </r>
  </si>
  <si>
    <r>
      <t xml:space="preserve">2.  </t>
    </r>
    <r>
      <rPr>
        <sz val="11"/>
        <color rgb="FF000000"/>
        <rFont val="Calibri"/>
        <family val="2"/>
        <scheme val="minor"/>
      </rPr>
      <t>Recordkeeping Reminders</t>
    </r>
  </si>
  <si>
    <r>
      <t xml:space="preserve">3.  </t>
    </r>
    <r>
      <rPr>
        <sz val="11"/>
        <color rgb="FF000000"/>
        <rFont val="Calibri"/>
        <family val="2"/>
        <scheme val="minor"/>
      </rPr>
      <t>Recordkeeping and you (online course)</t>
    </r>
  </si>
  <si>
    <t xml:space="preserve">4.  Create and capture </t>
  </si>
  <si>
    <t>5.  Records Management Fundamentals</t>
  </si>
  <si>
    <r>
      <t>1.</t>
    </r>
    <r>
      <rPr>
        <sz val="11"/>
        <color rgb="FF000000"/>
        <rFont val="Calibri"/>
        <family val="2"/>
        <scheme val="minor"/>
      </rPr>
      <t xml:space="preserve">  Recordkeeping and you (online module)</t>
    </r>
  </si>
  <si>
    <r>
      <t>2.</t>
    </r>
    <r>
      <rPr>
        <sz val="11"/>
        <color rgb="FF000000"/>
        <rFont val="Calibri"/>
        <family val="2"/>
        <scheme val="minor"/>
      </rPr>
      <t xml:space="preserve">  Framework for records and information management in NSW (online module)</t>
    </r>
  </si>
  <si>
    <t>1.  Accountable outsourcing: managing the records and information management considerations of outsourcing NSW Government business</t>
  </si>
  <si>
    <r>
      <t xml:space="preserve">2.  </t>
    </r>
    <r>
      <rPr>
        <sz val="11"/>
        <color rgb="FF000000"/>
        <rFont val="Calibri"/>
        <family val="2"/>
        <scheme val="minor"/>
      </rPr>
      <t>NSW Government Cloud Policy (2020)</t>
    </r>
  </si>
  <si>
    <t>4.  Using cloud computing services - implications for information and records management</t>
  </si>
  <si>
    <t>5.  Transition to the cloud: Managing your agency's privacy risks May 2021</t>
  </si>
  <si>
    <r>
      <t xml:space="preserve">1.  </t>
    </r>
    <r>
      <rPr>
        <sz val="11"/>
        <color rgb="FF000000"/>
        <rFont val="Calibri"/>
        <family val="2"/>
        <scheme val="minor"/>
      </rPr>
      <t>Monitoring</t>
    </r>
    <r>
      <rPr>
        <sz val="11"/>
        <color theme="1"/>
        <rFont val="Calibri"/>
        <family val="2"/>
        <scheme val="minor"/>
      </rPr>
      <t xml:space="preserve"> Overview</t>
    </r>
  </si>
  <si>
    <r>
      <t xml:space="preserve">2.  </t>
    </r>
    <r>
      <rPr>
        <sz val="11"/>
        <color rgb="FF000000"/>
        <rFont val="Calibri"/>
        <family val="2"/>
        <scheme val="minor"/>
      </rPr>
      <t>Monitoring Recordkeeping Performance</t>
    </r>
  </si>
  <si>
    <r>
      <t xml:space="preserve">3.  </t>
    </r>
    <r>
      <rPr>
        <sz val="11"/>
        <color rgb="FF000000"/>
        <rFont val="Calibri"/>
        <family val="2"/>
        <scheme val="minor"/>
      </rPr>
      <t>Records Management Assessment Tool</t>
    </r>
  </si>
  <si>
    <r>
      <t xml:space="preserve">4.  </t>
    </r>
    <r>
      <rPr>
        <sz val="11"/>
        <color rgb="FF000000"/>
        <rFont val="Calibri"/>
        <family val="2"/>
        <scheme val="minor"/>
      </rPr>
      <t>NSW Information Management Responsibilities and Accountability Guidance (September 2013)</t>
    </r>
  </si>
  <si>
    <t>Available from Standards Australia</t>
  </si>
  <si>
    <r>
      <t xml:space="preserve">1.  </t>
    </r>
    <r>
      <rPr>
        <sz val="11"/>
        <color rgb="FF000000"/>
        <rFont val="Calibri"/>
        <family val="2"/>
        <scheme val="minor"/>
      </rPr>
      <t>Records Management Assessment Tool</t>
    </r>
  </si>
  <si>
    <r>
      <t xml:space="preserve">2.  </t>
    </r>
    <r>
      <rPr>
        <sz val="11"/>
        <color rgb="FF000000"/>
        <rFont val="Calibri"/>
        <family val="2"/>
        <scheme val="minor"/>
      </rPr>
      <t>Developing systems – information management considerations</t>
    </r>
  </si>
  <si>
    <t xml:space="preserve">https://www.records.nsw.gov.au/recordkeeping/advice/monitoring/records-management-assessment-tool </t>
  </si>
  <si>
    <t xml:space="preserve">https://www.records.nsw.gov.au/recordkeeping/advice/developing-systems-considerations </t>
  </si>
  <si>
    <t xml:space="preserve">Available from Standards Australia </t>
  </si>
  <si>
    <t>3.  AS/SNZ ISO 16175-1: 2021: Information and documentation — Processes and functional requirements for software for managing records — Part 1: Functional requirements and associated guidance for any applications that manage digital records</t>
  </si>
  <si>
    <t xml:space="preserve">Standard processes for creation, collection and capture of records and metadata are embedded in all information systems and business processes. The organisation explicitly recognises this will minimise information risks, while enhancing data quality, reliability and trustworthiness of records. </t>
  </si>
  <si>
    <r>
      <t xml:space="preserve">1.  </t>
    </r>
    <r>
      <rPr>
        <sz val="11"/>
        <color rgb="FF000000"/>
        <rFont val="Calibri"/>
        <family val="2"/>
        <scheme val="minor"/>
      </rPr>
      <t>Decommissioning systems</t>
    </r>
  </si>
  <si>
    <r>
      <t xml:space="preserve">3.  </t>
    </r>
    <r>
      <rPr>
        <sz val="11"/>
        <color rgb="FF000000"/>
        <rFont val="Calibri"/>
        <family val="2"/>
        <scheme val="minor"/>
      </rPr>
      <t>Effectively manage the migration of your digital records</t>
    </r>
  </si>
  <si>
    <t xml:space="preserve">https://www.records.nsw.gov.au/recordkeeping/advice/decommissioning-systems </t>
  </si>
  <si>
    <r>
      <t xml:space="preserve">2.  </t>
    </r>
    <r>
      <rPr>
        <sz val="11"/>
        <color rgb="FF000000"/>
        <rFont val="Calibri"/>
        <family val="2"/>
        <scheme val="minor"/>
      </rPr>
      <t>Standard on the physical storage of State records</t>
    </r>
    <r>
      <rPr>
        <sz val="11"/>
        <color theme="1"/>
        <rFont val="Calibri"/>
        <family val="2"/>
        <scheme val="minor"/>
      </rPr>
      <t xml:space="preserve"> </t>
    </r>
  </si>
  <si>
    <t xml:space="preserve">https://www.records.nsw.gov.au/recordkeeping/migrating-records%3A-managing-source-records-after-migration </t>
  </si>
  <si>
    <r>
      <t xml:space="preserve">1.  </t>
    </r>
    <r>
      <rPr>
        <sz val="11"/>
        <color rgb="FF000000"/>
        <rFont val="Calibri"/>
        <family val="2"/>
        <scheme val="minor"/>
      </rPr>
      <t>Advice on retention and disposal</t>
    </r>
  </si>
  <si>
    <t xml:space="preserve">https://www.records.nsw.gov.au/recordkeeping/advice/retention-and-disposal </t>
  </si>
  <si>
    <r>
      <t xml:space="preserve">2.  </t>
    </r>
    <r>
      <rPr>
        <sz val="11"/>
        <color rgb="FF000000"/>
        <rFont val="Calibri"/>
        <family val="2"/>
        <scheme val="minor"/>
      </rPr>
      <t>Implementing a retention and disposal authority</t>
    </r>
  </si>
  <si>
    <t xml:space="preserve">https://www.records.nsw.gov.au/recordkeeping/advice/retention-and-disposal/implementing-a-retention-and-disposal-authority </t>
  </si>
  <si>
    <r>
      <t xml:space="preserve">3.  </t>
    </r>
    <r>
      <rPr>
        <sz val="11"/>
        <color rgb="FF000000"/>
        <rFont val="Calibri"/>
        <family val="2"/>
        <scheme val="minor"/>
      </rPr>
      <t>Decommissioning systems</t>
    </r>
  </si>
  <si>
    <r>
      <t>1.</t>
    </r>
    <r>
      <rPr>
        <sz val="11"/>
        <color rgb="FF000000"/>
        <rFont val="Calibri"/>
        <family val="2"/>
        <scheme val="minor"/>
      </rPr>
      <t xml:space="preserve">  Transferring digital records to our custody</t>
    </r>
  </si>
  <si>
    <t xml:space="preserve">https://www.records.nsw.gov.au/recordkeeping/advice/digital-transfer </t>
  </si>
  <si>
    <r>
      <t xml:space="preserve">2.  </t>
    </r>
    <r>
      <rPr>
        <sz val="11"/>
        <color rgb="FF000000"/>
        <rFont val="Calibri"/>
        <family val="2"/>
        <scheme val="minor"/>
      </rPr>
      <t>Transferring physical format records to our custody</t>
    </r>
  </si>
  <si>
    <r>
      <t xml:space="preserve">3.  </t>
    </r>
    <r>
      <rPr>
        <sz val="11"/>
        <color rgb="FF000000"/>
        <rFont val="Calibri"/>
        <family val="2"/>
        <scheme val="minor"/>
      </rPr>
      <t>Procedures for disposal authorisation</t>
    </r>
  </si>
  <si>
    <t>There are no Access Directions in place.</t>
  </si>
  <si>
    <r>
      <t xml:space="preserve">1.  </t>
    </r>
    <r>
      <rPr>
        <sz val="11"/>
        <color rgb="FF000000"/>
        <rFont val="Calibri"/>
        <family val="2"/>
        <scheme val="minor"/>
      </rPr>
      <t>Procedures for making access directions</t>
    </r>
  </si>
  <si>
    <r>
      <t>2.</t>
    </r>
    <r>
      <rPr>
        <sz val="11"/>
        <color rgb="FF000000"/>
        <rFont val="Calibri"/>
        <family val="2"/>
        <scheme val="minor"/>
      </rPr>
      <t xml:space="preserve">  Attorney General's Guidelines for making Access Directions</t>
    </r>
  </si>
  <si>
    <t>High risk business areas in each organisation should be priorities for records and information management activity, to ensure that these records are created, captured, well managed and are allocated appropriate resources and strategies.
Information risks are related to but distinct from technology risks. Information risks are those risks which relate to the inherent characteristics and value of information. Information risks can hamper government business and accountability, particularly when these risks occur within high-risk areas of business operations.
Areas in your organisation that perform core, strategic, highly accountable or high value business operations are likely to be classed as high-risk business. Because these areas are likely to be performing key aspects of government business, it is critical that records are created and captured to account for and support these operations, in both the short and long term.
Other areas of high risk business that need to be identified and assessed are areas undergoing significant transition. In these areas, it is possible that traditional processes are changing, new technologies and services are being adopted and information itself is changing or disappearing, possibly placing your business at risk. To identify high risk areas of business you can:
•	identify areas that perform core, strategic, highly accountable or high value business operations related to legislation that your organisation oversights
•	use your organisation’s corporate risk register to flag existing areas of identified corporate risk
•	look at business areas that are adopting a lot of new technologies and services
•	focus on business areas under transition
•	focus on areas adopting BYOD (bring your own device) approaches
•	talk to managers and staff about any information-related concerns they may have in their specific business areas.
After identifying areas of high business risk, you should then identify what information is required to support these business areas. By identifying and documenting the high risk/high value areas of the organisation’s business, and the systems, records and information supporting these critical areas of the business, organisations can better prioritise the management, treatment, and protection of these critical systems and the records and information they contain.
Following the identification of high risk and high value records, information and systems, organisations should then identify the likely or potential information risks and manage or mitigate such risks. This also includes ensuring that systems managing high risk and/or high value records and information are protected from loss and disaster by appropriate security measures and business continuity strategies and plans. The NSW Government Cyber Security Policy also covers business processes and continuity. By identifying high value records and information at creation, the organisation can better manage and use this core asset. Better management can increase the value of information. Documented policy, business rules and procedures for high risk and/or high value business processes will also need to include responsibilities for the creation and management of records and information.</t>
  </si>
  <si>
    <r>
      <t xml:space="preserve">Organisations should implement an information security policy and appropriate security mechanisms. The policy should cover both physical and digital records and information. Appropriate security mechanisms include: access, security and user permissions in systems; processes to protect records and information wherever they are located including in transit and outside of the workplace; and appropriate secure physical storage facilities. Undertaking regular system audits will assist organisations verify that access controls have been implemented appropriately and are working.
Managing access to records and information should be in accordance with policy, business rules and procedures. Organisations should ensure that policy, business rules and procedures are in accordance with the requirements of the </t>
    </r>
    <r>
      <rPr>
        <i/>
        <sz val="11"/>
        <color theme="1"/>
        <rFont val="Calibri"/>
        <family val="2"/>
        <scheme val="minor"/>
      </rPr>
      <t>Government Information (Public Access) Act 2009</t>
    </r>
    <r>
      <rPr>
        <sz val="11"/>
        <color theme="1"/>
        <rFont val="Calibri"/>
        <family val="2"/>
        <scheme val="minor"/>
      </rPr>
      <t xml:space="preserve">, </t>
    </r>
    <r>
      <rPr>
        <i/>
        <sz val="11"/>
        <color theme="1"/>
        <rFont val="Calibri"/>
        <family val="2"/>
        <scheme val="minor"/>
      </rPr>
      <t>Privacy and Personal Information Protection Act 1998</t>
    </r>
    <r>
      <rPr>
        <sz val="11"/>
        <color theme="1"/>
        <rFont val="Calibri"/>
        <family val="2"/>
        <scheme val="minor"/>
      </rPr>
      <t xml:space="preserve">, </t>
    </r>
    <r>
      <rPr>
        <i/>
        <sz val="11"/>
        <color theme="1"/>
        <rFont val="Calibri"/>
        <family val="2"/>
        <scheme val="minor"/>
      </rPr>
      <t>Health Records and Information Privacy Act 2002</t>
    </r>
    <r>
      <rPr>
        <sz val="11"/>
        <color theme="1"/>
        <rFont val="Calibri"/>
        <family val="2"/>
        <scheme val="minor"/>
      </rPr>
      <t xml:space="preserve"> and the </t>
    </r>
    <r>
      <rPr>
        <i/>
        <sz val="11"/>
        <color theme="1"/>
        <rFont val="Calibri"/>
        <family val="2"/>
        <scheme val="minor"/>
      </rPr>
      <t>State Records Act 1998</t>
    </r>
    <r>
      <rPr>
        <sz val="11"/>
        <color theme="1"/>
        <rFont val="Calibri"/>
        <family val="2"/>
        <scheme val="minor"/>
      </rPr>
      <t xml:space="preserve">. Organisational policy should direct that information published by government organisation such as Annual Reports and open access information released under the GIPA Act should be uploaded to OpenGov. Undertaking regular assessments will assist organisations verify that access is managed in accordance with the organisation’s policy, business rules and procedures.
Security measures include but are not limited to:
•	cyber security activities undertaken to comply with the </t>
    </r>
    <r>
      <rPr>
        <b/>
        <sz val="11"/>
        <color theme="1"/>
        <rFont val="Calibri"/>
        <family val="2"/>
        <scheme val="minor"/>
      </rPr>
      <t>NSW Cyber Security Policy</t>
    </r>
    <r>
      <rPr>
        <sz val="11"/>
        <color theme="1"/>
        <rFont val="Calibri"/>
        <family val="2"/>
        <scheme val="minor"/>
      </rPr>
      <t xml:space="preserve">
•	access controls on storage areas and facilities to prevent intruders
•	use of security zones for the storage of security classified or sensitive information
•	restricting access to storage areas and facilities to authorised staff
•	staff working in storage areas containing security classified or sensitive information have appropriate security clearances
•	storing and protecting records according to </t>
    </r>
    <r>
      <rPr>
        <b/>
        <sz val="11"/>
        <color theme="1"/>
        <rFont val="Calibri"/>
        <family val="2"/>
        <scheme val="minor"/>
      </rPr>
      <t>NSW Government Information classification, labelling and handling</t>
    </r>
    <r>
      <rPr>
        <sz val="11"/>
        <color theme="1"/>
        <rFont val="Calibri"/>
        <family val="2"/>
        <scheme val="minor"/>
      </rPr>
      <t xml:space="preserve"> guidelines and the </t>
    </r>
    <r>
      <rPr>
        <b/>
        <sz val="11"/>
        <color theme="1"/>
        <rFont val="Calibri"/>
        <family val="2"/>
        <scheme val="minor"/>
      </rPr>
      <t>Australian Government Protective Security Policy Framework</t>
    </r>
    <r>
      <rPr>
        <sz val="11"/>
        <color theme="1"/>
        <rFont val="Calibri"/>
        <family val="2"/>
        <scheme val="minor"/>
      </rPr>
      <t xml:space="preserve">
•	using secure processes for the disposal of records with security classifications or containing sensitive information according to </t>
    </r>
    <r>
      <rPr>
        <b/>
        <sz val="11"/>
        <color theme="1"/>
        <rFont val="Calibri"/>
        <family val="2"/>
        <scheme val="minor"/>
      </rPr>
      <t>NSW Government Information classification, labelling and handling guidelines</t>
    </r>
    <r>
      <rPr>
        <sz val="11"/>
        <color theme="1"/>
        <rFont val="Calibri"/>
        <family val="2"/>
        <scheme val="minor"/>
      </rPr>
      <t xml:space="preserve"> and the </t>
    </r>
    <r>
      <rPr>
        <b/>
        <sz val="11"/>
        <color theme="1"/>
        <rFont val="Calibri"/>
        <family val="2"/>
        <scheme val="minor"/>
      </rPr>
      <t>Australian</t>
    </r>
    <r>
      <rPr>
        <sz val="11"/>
        <color theme="1"/>
        <rFont val="Calibri"/>
        <family val="2"/>
        <scheme val="minor"/>
      </rPr>
      <t xml:space="preserve"> </t>
    </r>
    <r>
      <rPr>
        <b/>
        <sz val="11"/>
        <color theme="1"/>
        <rFont val="Calibri"/>
        <family val="2"/>
        <scheme val="minor"/>
      </rPr>
      <t>Government Protective Security Policy Framework</t>
    </r>
    <r>
      <rPr>
        <sz val="11"/>
        <color theme="1"/>
        <rFont val="Calibri"/>
        <family val="2"/>
        <scheme val="minor"/>
      </rPr>
      <t xml:space="preserve">
•	security monitoring of storage areas and facilities whereby access is trackable and auditable, and
•	ensuring that records are not left unattended or unsecured when in transit.
Serious breaches (including those that may relate to personal information) should be reported to the Senior Responsible Officer and to the public office’s Chief Information Officer, and assessed to ensure rectification action is taken.</t>
    </r>
  </si>
  <si>
    <r>
      <t xml:space="preserve">Some indicators of maturity may include: whether the organisation release data through an open data platform; is core business system data captured in data lake, data hub or similar for reuse; does the organisation have information analytics or dashboards that are used in decision making or to support business processes.
See also: </t>
    </r>
    <r>
      <rPr>
        <b/>
        <sz val="11"/>
        <color theme="1"/>
        <rFont val="Calibri"/>
        <family val="2"/>
        <scheme val="minor"/>
      </rPr>
      <t>Reuse and repurpose</t>
    </r>
    <r>
      <rPr>
        <sz val="11"/>
        <color theme="1"/>
        <rFont val="Calibri"/>
        <family val="2"/>
        <scheme val="minor"/>
      </rPr>
      <t xml:space="preserve"> at www.digital.nsw.gov.au
</t>
    </r>
  </si>
  <si>
    <r>
      <t xml:space="preserve">In the complex business and systems environments in organisations, it is important to design records and information management upfront. This is particularly important for systems and service environments where high risk and/or high value business is undertaken. By designing upfront and including IM/RM into systems specification and acquisition, particularly for systems and service environments which are managing high risk and/or high value records and information, better control of IM/RM and improved outcomes can be achieved. By design approaches mean that IM/RM is taken into account right from the start and that system maintenance, migrations and decommissioning are easier. Currently the migration and decommission of systems can be problematic as there is often insufficient information about the records and information held in the system, the configuration of the system, and the retention requirements for records and information held in the system. This often requires organisations to undertake considerable analysis in order to determine what to do with a system. By taking a ‘by design approach’, organisations can ensure:
•	systems specifications for high risk and high value business include records and information management requirements
•	systems specifications include requirements for metadata needed to support records identification, useability, accessibility, and context
•	documentation of systems design and configuration is maintained. 
Assess business systems against the </t>
    </r>
    <r>
      <rPr>
        <b/>
        <sz val="11"/>
        <color theme="1"/>
        <rFont val="Calibri"/>
        <family val="2"/>
        <scheme val="minor"/>
      </rPr>
      <t>Checklist for assessing business systems</t>
    </r>
    <r>
      <rPr>
        <sz val="11"/>
        <color theme="1"/>
        <rFont val="Calibri"/>
        <family val="2"/>
        <scheme val="minor"/>
      </rPr>
      <t xml:space="preserve"> or </t>
    </r>
    <r>
      <rPr>
        <b/>
        <sz val="11"/>
        <color theme="1"/>
        <rFont val="Calibri"/>
        <family val="2"/>
        <scheme val="minor"/>
      </rPr>
      <t>Cloud Computing Recordkeeping Requirements Checklist</t>
    </r>
    <r>
      <rPr>
        <sz val="11"/>
        <color theme="1"/>
        <rFont val="Calibri"/>
        <family val="2"/>
        <scheme val="minor"/>
      </rPr>
      <t xml:space="preserve">. The </t>
    </r>
    <r>
      <rPr>
        <b/>
        <sz val="11"/>
        <color theme="1"/>
        <rFont val="Calibri"/>
        <family val="2"/>
        <scheme val="minor"/>
      </rPr>
      <t>Checklist for assessing business systems</t>
    </r>
    <r>
      <rPr>
        <sz val="11"/>
        <color theme="1"/>
        <rFont val="Calibri"/>
        <family val="2"/>
        <scheme val="minor"/>
      </rPr>
      <t xml:space="preserve"> offers strategies on how to achieve records functionality either within the system design or by having a policy or a manual procedure in place. Refer to the Checklist for assessing business systems and the </t>
    </r>
    <r>
      <rPr>
        <b/>
        <sz val="11"/>
        <color theme="1"/>
        <rFont val="Calibri"/>
        <family val="2"/>
        <scheme val="minor"/>
      </rPr>
      <t>Cloud Computing Recordkeeping Requirements Checklist</t>
    </r>
    <r>
      <rPr>
        <sz val="11"/>
        <color theme="1"/>
        <rFont val="Calibri"/>
        <family val="2"/>
        <scheme val="minor"/>
      </rPr>
      <t>.
Organisations also need to ensure that documentation of systems design and configuration (and changes made overtime) is maintained. Well managed, well planned and designed systems will better meet the organisation’s and Government’s needs for information.
This requirement ensures that records and information are managed appropriately through system migrations and service transitions, such as upgrades of systems and services offered in cloud environments. It is important that organisations have documented migration strategies, appropriate planning and testing processes and that these ensure that records and information are not ‘left behind’ or disposed of unlawfully. Migrating records and metadata from one system to another is a managed process which results in trustworthy and accessible records. Maintaining adequate system documentation will also assist successful migration strategies. Integral to the migration and decommissioning processes is the need to ensure that records and information are kept for as long as they are needed for business, legal requirements (including in accordance with authorised records retention and disposal authorities), accountability, and community expectations. Migration and decommissioning of systems must ensure that disposal of records and information takes into account the authorised retention and disposal requirements for the records and information contained in the system. Disposal of records includes not bringing across records, information, and metadata in migrations or deletion of records, information and metadata in decommissioning processes. This requirement also builds on Minimum Compliance Requirement 2.2 and Minimum Compliance Requirement 2.5 (</t>
    </r>
    <r>
      <rPr>
        <b/>
        <sz val="11"/>
        <color theme="1"/>
        <rFont val="Calibri"/>
        <family val="2"/>
        <scheme val="minor"/>
      </rPr>
      <t>Standard on records management</t>
    </r>
    <r>
      <rPr>
        <sz val="11"/>
        <color theme="1"/>
        <rFont val="Calibri"/>
        <family val="2"/>
        <scheme val="minor"/>
      </rPr>
      <t>) that identified high risk/high value records and information are supported and migrated appropriately. It is important that the portability of records and information is assessed in cloud service or similar arrangements. It is also important that records and information are not “left behind” in outsourced arrangements and that adequate provision is made for records and information to be transferred back to the organisation or another service provider.</t>
    </r>
  </si>
  <si>
    <r>
      <t>This requirement ensures that organisations identify and know which systems and service environments hold records and information with identified or potential permanent or long term value. This requirement builds on Minimum Compliance Requirements 2.1 and 2.2 (</t>
    </r>
    <r>
      <rPr>
        <b/>
        <sz val="11"/>
        <color theme="1"/>
        <rFont val="Calibri"/>
        <family val="2"/>
        <scheme val="minor"/>
      </rPr>
      <t>Standard on records management</t>
    </r>
    <r>
      <rPr>
        <sz val="11"/>
        <color theme="1"/>
        <rFont val="Calibri"/>
        <family val="2"/>
        <scheme val="minor"/>
      </rPr>
      <t xml:space="preserve">). Once the organisation knows what records and information are required permanently or long term and where they are located, then these records and information assets can be safeguarded and managed appropriately over time. Records and information that are required permanently or for the long-term will outlive the systems in which they are currently managed. Permanent or long-term records and information will also outlive outsourcing arrangements and contracts with service providers. Organisation must ensure that they plan and manage the protection of permanent or long-term records and information through transitions of systems (system migrations and decommissioning systems processes) and changes to service arrangements (termination of services; new outsourcing arrangement). Permanent and long-term records must also be protected through administrative change and machinery of government changes. This includes where records are required to be transferred between organisations and also where records may remain with the creating organisation. To help with identifying long-term records and information organisations will be able to leverage off their approved retention and disposal authorities. They may also leverage off the inventory of information assets undertaken for the </t>
    </r>
    <r>
      <rPr>
        <b/>
        <sz val="11"/>
        <color theme="1"/>
        <rFont val="Calibri"/>
        <family val="2"/>
        <scheme val="minor"/>
      </rPr>
      <t>NSW Data &amp; Information Custodianship Policy</t>
    </r>
    <r>
      <rPr>
        <sz val="11"/>
        <color theme="1"/>
        <rFont val="Calibri"/>
        <family val="2"/>
        <scheme val="minor"/>
      </rPr>
      <t>.</t>
    </r>
  </si>
  <si>
    <t>&gt; Key obligations under the State Records Act 1998
&gt; NSW Information Management Responsibilities and Accountability Guidance (September 2013)
&gt; Role of the senior responsible officer (online module) 
&gt; Framework for records and information management in NSW (online module) 
&gt; Checklist for the Senior Responsible Officer for records and information management</t>
  </si>
  <si>
    <t>&gt; Establishing effective information management 
&gt; Records and information management policy checklist 
&gt; NSW Information Management Responsibilities and Accountability Guidance (September 2013)
&gt; AS ISO 15489.1: 2017, Information and documentation – Records management, Part 1: Concepts and principles, see Section 6 Policies and responsibilities</t>
  </si>
  <si>
    <t xml:space="preserve">&gt; Leaflet for CEOS: Why is Recordkeeping Important?
&gt; Recordkeeping Reminders
&gt; Recordkeeping and you (online course)
&gt; Create and capture 
&gt; Records Management Fundamentals (presentation)
&gt; AS ISO 15489.1: 2017, Information and documentation – Records management, Part 1: Concepts and principles, see Section 6 Policies and responsibilities
</t>
  </si>
  <si>
    <t xml:space="preserve">&gt; Recordkeeping and you (online module)
&gt; Recordkeeping and you: supervisors and managers (online module)
&gt; Your responsibilities for managing email (online module)
&gt; Framework for records and information management in NSW (online module)
&gt; NSW Information Management Responsibilities and Accountability Guidance (September 2013) .
&gt; Accountable outsourcing: managing the records and information management considerations of outsourcing NSW Government business
&gt; NSW Government Cloud Policy (2020)
&gt; NSW Information Management Responsibilities and Accountability Guidance (September 2013)
&gt; Using cloud computing services - implications for information and records management
&gt; Transition to the cloud: Managing your agency's privacy risks May 2021
</t>
  </si>
  <si>
    <t>&gt; Monitoring overview
&gt; Monitoring recordkeeping performance
&gt; Records Management Assessment Tool
&gt; NSW Information Management Responsibilities and Accountability Guidance (September 2013)</t>
  </si>
  <si>
    <t>&gt; Mitigating common digital information management challenges
&gt; Metadata for managing records and information
&gt; Minimum requirements for metadata (in Metadata for managing records and information) 
&gt; Standard on the physical storage of State records
&gt; NSW Government Information Classification Labelling and Handling Guidelines
&gt; AS ISO 15489.1: 2017, Information and documentation – Records management, Part 1: Concepts and principles, see, Section 5 Records and records systems, Section 8 Records controls, Section 9 Processes for creating, capturing, and managing records</t>
  </si>
  <si>
    <t xml:space="preserve">&gt; Information security
&gt; Standard on the physical storage of State records
&gt; NSW Government Cyber Security Policy 
&gt; NSW Government Information Classification Labelling and Handling Guidelines
&gt; Public access to the records of NSW Government
&gt; Information access resources (Information and Privacy Commission)
&gt; Privacy resources (Information and Privacy Commission) 
&gt; AS ISO 15489.1: 2017, Information and documentation – Records management, Part 1: Concepts and principles, see, Section 5 Records and records systems, Section 8 Records controls, Section 9 Processes for creating, capturing, and managing records
</t>
  </si>
  <si>
    <t>&gt; Metadata for managing records and information
&gt; Mitigating common digital information management challenges
&gt; Minimum requirements for metadata (in Metadata for managing records and information) 
&gt; NSW Government Cyber Security Policy
&gt; NSW Government Information Classification Labelling and Handling Guidelines 
&gt; AS ISO 15489.1: 2017, Information and documentation – Records management, Part 1: Concepts and principles, see Section 4 Principles for managing records, Section 5 Records and records systems, Section 8 Records controls, Section 9 Processes for creating, capturing, and managing records</t>
  </si>
  <si>
    <t xml:space="preserve">&gt; Minimum requirements for metadata for authoritative records and information
&gt; NSW Information Management Framework
&gt; NSW Data Custodianship Policy
&gt; NSW Open Data Policy
&gt; NSW Data Quality Reporting Tool
&gt; Government Information (Public Access) Act 2009 (GIPA Act)
&gt; Data Sharing (Government Sector) Act 2015
&gt; Data Sharing Agreements and Licenses
&gt; Data Sharing Agreement Generator (alpha prototype)
&gt; Reuse and repurpose design standard
</t>
  </si>
  <si>
    <t xml:space="preserve">&gt; Designing, implementing and managing systems 
&gt; Back up systems are not a long-term information strategy
&gt; Identifying and managing high value and high-risk records and information
&gt; Checklist for assessing business systems
&gt; Cloud Computing Recordkeeping Requirements Checklist
&gt; Decommissioning systems: records and information management considerations
&gt; General retention and disposal authority: original or source records that have been copied (GA 45) 
&gt; General retention and disposal authority: Source records that have been migrated (GA 48) 
&gt; Identifying information risks that might be impacting on high risk business 
&gt; AS/SNZ ISO 16175 – 1: 2021: Information and documentation — Processes and functional requirements for software for managing records — Part 1: Functional requirements and associated guidance for any applications that manage digital records
</t>
  </si>
  <si>
    <t>&gt; Records Management Assessment Tool 
&gt; Developing systems – information management considerations
&gt; AS/SNZ ISO 16175 – 1: 2021: Information and documentation — Processes and functional requirements for software for managing records — Part 1: Functional requirements and associated guidance for any applications that manage digital records</t>
  </si>
  <si>
    <t xml:space="preserve">Decommissioning systems
Standard on the physical storage of State records (see particularly Principle 7: Security)
Effectively manage the migration of your digital records
NSW Government Cyber Security Policy </t>
  </si>
  <si>
    <t xml:space="preserve">&gt; Transfer tool
&gt; Transferring digital records to our custody
&gt; Transferring physical format records to our custody
&gt; Digital Archives Migration Methodology
</t>
  </si>
  <si>
    <t>&gt; Advice on retention and disposal
&gt; Implementing a retention and disposal authority 
&gt; Decommissioning systems
&gt; Digital information management and digital disposal
&gt; Retention and disposal authorities (General RDAs; Functional RDAs)
&gt; Strategies for documenting government business: DIRKS Manual
&gt; Transferring custody of records as State archives
&gt; Procedures for disposal authorisation</t>
  </si>
  <si>
    <t xml:space="preserve">Investment NSW </t>
  </si>
  <si>
    <t>Personal Injury Commission</t>
  </si>
  <si>
    <t>Western Parkland City Authority</t>
  </si>
  <si>
    <t>NSW TrainLink</t>
  </si>
  <si>
    <t>Investment NSW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</si>
</sst>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9]d\ mmmm\ yyyy;@"/>
    <numFmt numFmtId="165" formatCode="0.0"/>
    <numFmt numFmtId="166" formatCode="0.0%"/>
  </numFmts>
  <fonts count="52">
    <font>
      <sz val="11"/>
      <color theme="1"/>
      <name val="Calibri"/>
      <family val="2"/>
      <scheme val="minor"/>
    </font>
    <font>
      <sz val="12"/>
      <color theme="1"/>
      <name val="Calibri"/>
      <family val="2"/>
      <scheme val="minor"/>
    </font>
    <font>
      <b/>
      <sz val="11"/>
      <color theme="0"/>
      <name val="Calibri"/>
      <family val="2"/>
      <scheme val="minor"/>
    </font>
    <font>
      <b/>
      <sz val="11"/>
      <color theme="1"/>
      <name val="Calibri"/>
      <family val="2"/>
      <scheme val="minor"/>
    </font>
    <font>
      <b/>
      <sz val="11"/>
      <color rgb="FF0070C0"/>
      <name val="Calibri"/>
      <family val="2"/>
      <scheme val="minor"/>
    </font>
    <font>
      <sz val="11"/>
      <color rgb="FF0070C0"/>
      <name val="Calibri"/>
      <family val="2"/>
      <scheme val="minor"/>
    </font>
    <font>
      <sz val="10"/>
      <color theme="1"/>
      <name val="Verdana"/>
      <family val="2"/>
    </font>
    <font>
      <sz val="11"/>
      <color rgb="FF000000"/>
      <name val="Calibri"/>
      <family val="2"/>
      <scheme val="minor"/>
    </font>
    <font>
      <sz val="11"/>
      <color theme="1"/>
      <name val="Segoe UI"/>
      <family val="2"/>
    </font>
    <font>
      <sz val="24"/>
      <color theme="1"/>
      <name val="Segoe UI"/>
      <family val="2"/>
    </font>
    <font>
      <b/>
      <sz val="14"/>
      <name val="Segoe UI"/>
      <family val="2"/>
    </font>
    <font>
      <i/>
      <sz val="11"/>
      <color theme="1"/>
      <name val="Segoe UI"/>
      <family val="2"/>
    </font>
    <font>
      <b/>
      <sz val="11"/>
      <color theme="1"/>
      <name val="Segoe UI"/>
      <family val="2"/>
    </font>
    <font>
      <b/>
      <sz val="11"/>
      <name val="Segoe UI"/>
      <family val="2"/>
    </font>
    <font>
      <sz val="11"/>
      <name val="Segoe UI"/>
      <family val="2"/>
    </font>
    <font>
      <sz val="14"/>
      <name val="Segoe UI"/>
      <family val="2"/>
    </font>
    <font>
      <sz val="11"/>
      <color rgb="FF0070C0"/>
      <name val="Segoe UI"/>
      <family val="2"/>
    </font>
    <font>
      <sz val="10"/>
      <color theme="1"/>
      <name val="Segoe UI"/>
      <family val="2"/>
    </font>
    <font>
      <sz val="10"/>
      <color theme="0"/>
      <name val="Segoe UI"/>
      <family val="2"/>
    </font>
    <font>
      <b/>
      <sz val="10"/>
      <color theme="0"/>
      <name val="Segoe UI"/>
      <family val="2"/>
    </font>
    <font>
      <b/>
      <sz val="10"/>
      <color theme="1"/>
      <name val="Segoe UI"/>
      <family val="2"/>
    </font>
    <font>
      <sz val="16"/>
      <color theme="1"/>
      <name val="Segoe UI"/>
      <family val="2"/>
    </font>
    <font>
      <sz val="11"/>
      <color rgb="FFFF0000"/>
      <name val="Segoe UI"/>
      <family val="2"/>
    </font>
    <font>
      <sz val="11"/>
      <color rgb="FF00B050"/>
      <name val="Segoe UI"/>
      <family val="2"/>
    </font>
    <font>
      <sz val="14"/>
      <color theme="1"/>
      <name val="Calibri"/>
      <family val="2"/>
      <scheme val="minor"/>
    </font>
    <font>
      <b/>
      <sz val="12"/>
      <name val="Calibri"/>
      <family val="2"/>
    </font>
    <font>
      <sz val="11"/>
      <color theme="0"/>
      <name val="Calibri"/>
      <family val="2"/>
      <scheme val="minor"/>
    </font>
    <font>
      <i/>
      <sz val="11"/>
      <color theme="1"/>
      <name val="Calibri"/>
      <family val="2"/>
      <scheme val="minor"/>
    </font>
    <font>
      <b/>
      <sz val="11"/>
      <color rgb="FFFFFFFF"/>
      <name val="Calibri"/>
      <family val="2"/>
      <scheme val="minor"/>
    </font>
    <font>
      <b/>
      <sz val="16"/>
      <color theme="1"/>
      <name val="Calibri"/>
      <family val="2"/>
      <scheme val="minor"/>
    </font>
    <font>
      <b/>
      <sz val="12"/>
      <color theme="0"/>
      <name val="Calibri"/>
      <family val="2"/>
      <scheme val="minor"/>
    </font>
    <font>
      <sz val="12"/>
      <color theme="0"/>
      <name val="Calibri"/>
      <family val="2"/>
      <scheme val="minor"/>
    </font>
    <font>
      <sz val="12"/>
      <name val="Calibri"/>
      <family val="2"/>
      <scheme val="minor"/>
    </font>
    <font>
      <b/>
      <sz val="11"/>
      <color rgb="FFFFFFFF"/>
      <name val="Calibri"/>
      <family val="2"/>
    </font>
    <font>
      <sz val="11"/>
      <color rgb="FF000000"/>
      <name val="Calibri"/>
      <family val="2"/>
    </font>
    <font>
      <b/>
      <sz val="10"/>
      <name val="Calibri Light"/>
      <family val="2"/>
    </font>
    <font>
      <sz val="11"/>
      <color theme="1"/>
      <name val="Calibri"/>
      <family val="2"/>
    </font>
    <font>
      <sz val="11"/>
      <name val="Calibri"/>
      <family val="2"/>
      <scheme val="minor"/>
    </font>
    <font>
      <sz val="11"/>
      <color theme="1"/>
      <name val="Segoe UI"/>
      <family val="2"/>
    </font>
    <font>
      <b/>
      <sz val="12"/>
      <color rgb="FFFFFFFF"/>
      <name val="Calibri"/>
      <family val="2"/>
    </font>
    <font>
      <b/>
      <sz val="16"/>
      <color rgb="FF000000"/>
      <name val="Lato"/>
      <family val="2"/>
    </font>
    <font>
      <b/>
      <sz val="11"/>
      <color rgb="FF000000"/>
      <name val="Calibri"/>
      <family val="2"/>
      <scheme val="minor"/>
    </font>
    <font>
      <sz val="11"/>
      <color rgb="FF000000"/>
      <name val="Wingdings"/>
      <charset val="2"/>
    </font>
    <font>
      <sz val="7"/>
      <color rgb="FF000000"/>
      <name val="Times New Roman"/>
      <family val="1"/>
    </font>
    <font>
      <sz val="11"/>
      <color rgb="FF000000"/>
      <name val="Times New Roman"/>
      <family val="1"/>
    </font>
    <font>
      <sz val="16"/>
      <color theme="1"/>
      <name val="Calibri (Body)"/>
    </font>
    <font>
      <u/>
      <sz val="11"/>
      <color theme="10"/>
      <name val="Calibri"/>
      <family val="2"/>
      <scheme val="minor"/>
    </font>
    <font>
      <b/>
      <sz val="16"/>
      <color rgb="FFFFFFFF"/>
      <name val="Calibri"/>
      <family val="2"/>
    </font>
    <font>
      <sz val="11"/>
      <color theme="1"/>
      <name val="Calibri"/>
      <family val="2"/>
      <charset val="1"/>
    </font>
    <font>
      <sz val="11"/>
      <color rgb="FF000000"/>
      <name val="Calibri"/>
      <family val="2"/>
      <charset val="1"/>
    </font>
    <font>
      <sz val="11"/>
      <color theme="1"/>
      <name val="Calibri"/>
      <scheme val="minor"/>
    </font>
    <font>
      <sz val="11"/>
      <color rgb="FF000000"/>
      <name val="Calibri"/>
      <scheme val="minor"/>
    </font>
  </fonts>
  <fills count="25">
    <fill>
      <patternFill patternType="none"/>
    </fill>
    <fill>
      <patternFill patternType="gray125"/>
    </fill>
    <fill>
      <patternFill patternType="solid">
        <fgColor theme="8"/>
        <bgColor indexed="64"/>
      </patternFill>
    </fill>
    <fill>
      <patternFill patternType="solid">
        <fgColor rgb="FFFFFF00"/>
        <bgColor indexed="64"/>
      </patternFill>
    </fill>
    <fill>
      <patternFill patternType="solid">
        <fgColor theme="4" tint="0.59999389629810485"/>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
      <patternFill patternType="solid">
        <fgColor rgb="FF0070C0"/>
        <bgColor rgb="FF000000"/>
      </patternFill>
    </fill>
    <fill>
      <patternFill patternType="solid">
        <fgColor rgb="FFFCE4D6"/>
        <bgColor rgb="FF000000"/>
      </patternFill>
    </fill>
    <fill>
      <patternFill patternType="solid">
        <fgColor rgb="FFE2EFDA"/>
        <bgColor rgb="FF000000"/>
      </patternFill>
    </fill>
    <fill>
      <patternFill patternType="solid">
        <fgColor rgb="FFFFF2CC"/>
        <bgColor rgb="FF000000"/>
      </patternFill>
    </fill>
    <fill>
      <patternFill patternType="solid">
        <fgColor rgb="FF0093FF"/>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2CC"/>
        <bgColor indexed="64"/>
      </patternFill>
    </fill>
    <fill>
      <patternFill patternType="solid">
        <fgColor rgb="FF4472C4"/>
        <bgColor indexed="64"/>
      </patternFill>
    </fill>
    <fill>
      <patternFill patternType="solid">
        <fgColor rgb="FFE2EFDA"/>
        <bgColor indexed="64"/>
      </patternFill>
    </fill>
    <fill>
      <patternFill patternType="solid">
        <fgColor rgb="FFFCE4D6"/>
        <bgColor indexed="64"/>
      </patternFill>
    </fill>
    <fill>
      <patternFill patternType="solid">
        <fgColor rgb="FFB4C6E7"/>
        <bgColor indexed="64"/>
      </patternFill>
    </fill>
    <fill>
      <patternFill patternType="solid">
        <fgColor rgb="FFC6E0B4"/>
        <bgColor indexed="64"/>
      </patternFill>
    </fill>
    <fill>
      <patternFill patternType="solid">
        <fgColor rgb="FFA9D08E"/>
        <bgColor indexed="64"/>
      </patternFill>
    </fill>
    <fill>
      <patternFill patternType="solid">
        <fgColor rgb="FF2F5496"/>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medium">
        <color indexed="23"/>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right style="thin">
        <color theme="0"/>
      </right>
      <top/>
      <bottom/>
      <diagonal/>
    </border>
    <border>
      <left style="thin">
        <color theme="0"/>
      </left>
      <right style="thin">
        <color theme="0"/>
      </right>
      <top style="thin">
        <color theme="0"/>
      </top>
      <bottom/>
      <diagonal/>
    </border>
    <border>
      <left style="thin">
        <color theme="1"/>
      </left>
      <right style="thin">
        <color theme="1"/>
      </right>
      <top style="thin">
        <color theme="1"/>
      </top>
      <bottom style="thin">
        <color theme="1"/>
      </bottom>
      <diagonal/>
    </border>
    <border>
      <left/>
      <right/>
      <top/>
      <bottom style="medium">
        <color indexed="23"/>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rgb="FF000000"/>
      </bottom>
      <diagonal/>
    </border>
    <border>
      <left/>
      <right/>
      <top style="thin">
        <color rgb="FF000000"/>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rgb="FF808080"/>
      </bottom>
      <diagonal/>
    </border>
    <border>
      <left/>
      <right/>
      <top style="thin">
        <color indexed="64"/>
      </top>
      <bottom style="thin">
        <color rgb="FF80808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style="thin">
        <color rgb="FF808080"/>
      </left>
      <right style="thin">
        <color rgb="FF808080"/>
      </right>
      <top style="thin">
        <color rgb="FF808080"/>
      </top>
      <bottom style="thin">
        <color rgb="FF808080"/>
      </bottom>
      <diagonal/>
    </border>
    <border>
      <left style="thin">
        <color rgb="FF000000"/>
      </left>
      <right/>
      <top/>
      <bottom/>
      <diagonal/>
    </border>
    <border>
      <left/>
      <right/>
      <top style="thin">
        <color indexed="64"/>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46" fillId="0" borderId="0" applyNumberFormat="0" applyFill="0" applyBorder="0" applyAlignment="0" applyProtection="0"/>
  </cellStyleXfs>
  <cellXfs count="357">
    <xf numFmtId="0" fontId="0" fillId="0" borderId="0" xfId="0"/>
    <xf numFmtId="0" fontId="2" fillId="2" borderId="0" xfId="0" applyFont="1" applyFill="1" applyBorder="1" applyAlignment="1">
      <alignment horizontal="left"/>
    </xf>
    <xf numFmtId="0" fontId="3" fillId="0" borderId="0" xfId="0" applyFont="1" applyBorder="1"/>
    <xf numFmtId="0" fontId="0" fillId="0" borderId="0" xfId="0" applyFont="1" applyBorder="1" applyAlignment="1">
      <alignment horizontal="left"/>
    </xf>
    <xf numFmtId="0" fontId="7" fillId="0" borderId="0" xfId="0" applyFont="1" applyBorder="1" applyAlignment="1">
      <alignment horizontal="left"/>
    </xf>
    <xf numFmtId="0" fontId="0" fillId="0" borderId="0" xfId="0" applyBorder="1"/>
    <xf numFmtId="0" fontId="8" fillId="0" borderId="0" xfId="0" applyFont="1" applyAlignment="1">
      <alignment wrapText="1"/>
    </xf>
    <xf numFmtId="0" fontId="8" fillId="0" borderId="0" xfId="0" applyFont="1"/>
    <xf numFmtId="0" fontId="10" fillId="0" borderId="2" xfId="0" applyFont="1" applyBorder="1" applyAlignment="1">
      <alignment vertical="center"/>
    </xf>
    <xf numFmtId="0" fontId="11" fillId="0" borderId="0" xfId="0" applyFont="1" applyAlignment="1">
      <alignment wrapText="1"/>
    </xf>
    <xf numFmtId="0" fontId="8" fillId="0" borderId="0" xfId="0" applyFont="1" applyAlignment="1">
      <alignment vertical="center"/>
    </xf>
    <xf numFmtId="0" fontId="8" fillId="0" borderId="0" xfId="0" applyFont="1" applyAlignment="1">
      <alignment vertical="center" wrapText="1"/>
    </xf>
    <xf numFmtId="0" fontId="12" fillId="0" borderId="1" xfId="0" applyFont="1" applyBorder="1" applyAlignment="1">
      <alignment vertical="center" wrapText="1"/>
    </xf>
    <xf numFmtId="0" fontId="11" fillId="3" borderId="1" xfId="0" applyFont="1" applyFill="1" applyBorder="1" applyAlignment="1">
      <alignment vertical="center" wrapText="1"/>
    </xf>
    <xf numFmtId="0" fontId="8" fillId="0" borderId="1" xfId="0" applyFont="1" applyBorder="1" applyAlignment="1">
      <alignment vertical="center" wrapText="1"/>
    </xf>
    <xf numFmtId="0" fontId="0" fillId="0" borderId="0" xfId="0" applyFont="1" applyAlignment="1">
      <alignment horizontal="left"/>
    </xf>
    <xf numFmtId="0" fontId="16" fillId="0" borderId="0" xfId="0" applyFont="1" applyAlignment="1">
      <alignment vertical="center" wrapText="1"/>
    </xf>
    <xf numFmtId="0" fontId="7" fillId="6" borderId="3" xfId="0" applyFont="1" applyFill="1" applyBorder="1" applyAlignment="1">
      <alignment horizontal="left"/>
    </xf>
    <xf numFmtId="0" fontId="0" fillId="0" borderId="3" xfId="0" applyFont="1" applyBorder="1" applyAlignment="1">
      <alignment horizontal="left"/>
    </xf>
    <xf numFmtId="0" fontId="0" fillId="6" borderId="3" xfId="0" applyFont="1" applyFill="1" applyBorder="1" applyAlignment="1">
      <alignment horizontal="left"/>
    </xf>
    <xf numFmtId="0" fontId="2" fillId="2" borderId="4" xfId="0" applyFont="1" applyFill="1" applyBorder="1" applyAlignment="1">
      <alignment horizontal="left"/>
    </xf>
    <xf numFmtId="0" fontId="0" fillId="0" borderId="5" xfId="0" applyFont="1" applyBorder="1" applyAlignment="1">
      <alignment horizontal="left"/>
    </xf>
    <xf numFmtId="0" fontId="17" fillId="0" borderId="0" xfId="0" applyFont="1" applyAlignment="1">
      <alignment vertical="center"/>
    </xf>
    <xf numFmtId="0" fontId="17" fillId="0" borderId="0" xfId="0" applyFont="1" applyAlignment="1">
      <alignment vertical="center" wrapText="1"/>
    </xf>
    <xf numFmtId="0" fontId="17" fillId="0" borderId="0" xfId="0" applyFont="1" applyFill="1" applyAlignment="1">
      <alignment vertical="center"/>
    </xf>
    <xf numFmtId="0" fontId="17" fillId="0" borderId="0" xfId="0" applyFont="1" applyAlignment="1">
      <alignment vertical="top"/>
    </xf>
    <xf numFmtId="0" fontId="17" fillId="0" borderId="0" xfId="0" applyFont="1" applyAlignment="1">
      <alignment vertical="top" wrapText="1"/>
    </xf>
    <xf numFmtId="0" fontId="17"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vertical="center"/>
    </xf>
    <xf numFmtId="0" fontId="19" fillId="5" borderId="7" xfId="0" applyFont="1" applyFill="1" applyBorder="1" applyAlignment="1">
      <alignment horizontal="center" vertical="center" wrapText="1"/>
    </xf>
    <xf numFmtId="0" fontId="19" fillId="5" borderId="7" xfId="0" applyFont="1" applyFill="1" applyBorder="1" applyAlignment="1">
      <alignment horizontal="center" vertical="center"/>
    </xf>
    <xf numFmtId="0" fontId="17" fillId="5" borderId="7" xfId="0" applyFont="1" applyFill="1" applyBorder="1" applyAlignment="1">
      <alignment vertical="center"/>
    </xf>
    <xf numFmtId="0" fontId="17" fillId="0" borderId="8" xfId="0" applyFont="1" applyBorder="1" applyAlignment="1">
      <alignment vertical="top"/>
    </xf>
    <xf numFmtId="0" fontId="20" fillId="0" borderId="8" xfId="0" applyFont="1" applyBorder="1" applyAlignment="1">
      <alignment vertical="top" wrapText="1"/>
    </xf>
    <xf numFmtId="0" fontId="17" fillId="0" borderId="8" xfId="0" applyFont="1" applyBorder="1" applyAlignment="1">
      <alignment vertical="top" wrapText="1"/>
    </xf>
    <xf numFmtId="0" fontId="21" fillId="0" borderId="8" xfId="0" applyFont="1" applyBorder="1" applyAlignment="1">
      <alignment horizontal="center" vertical="center"/>
    </xf>
    <xf numFmtId="0" fontId="7" fillId="0" borderId="0" xfId="0" applyFont="1" applyAlignment="1">
      <alignment horizontal="left"/>
    </xf>
    <xf numFmtId="0" fontId="10" fillId="0" borderId="0" xfId="0" applyFont="1" applyBorder="1" applyAlignment="1">
      <alignment vertical="center"/>
    </xf>
    <xf numFmtId="0" fontId="8" fillId="0" borderId="0" xfId="0" applyFont="1" applyBorder="1"/>
    <xf numFmtId="0" fontId="22" fillId="0" borderId="0" xfId="0" applyFont="1" applyAlignment="1">
      <alignment vertical="center"/>
    </xf>
    <xf numFmtId="0" fontId="23" fillId="0" borderId="0" xfId="0" applyFont="1" applyAlignment="1">
      <alignment vertical="center"/>
    </xf>
    <xf numFmtId="0" fontId="4" fillId="4" borderId="0" xfId="0" applyFont="1" applyFill="1" applyBorder="1" applyAlignment="1">
      <alignment horizontal="left" vertical="top"/>
    </xf>
    <xf numFmtId="0" fontId="0" fillId="4" borderId="0" xfId="0" applyFill="1" applyAlignment="1">
      <alignment horizontal="left" vertical="top"/>
    </xf>
    <xf numFmtId="0" fontId="0" fillId="0" borderId="0" xfId="0"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4" fillId="4" borderId="0" xfId="0" applyFont="1" applyFill="1" applyBorder="1" applyAlignment="1">
      <alignment horizontal="center" vertical="center"/>
    </xf>
    <xf numFmtId="0" fontId="0" fillId="4" borderId="0" xfId="0" applyFill="1" applyAlignment="1">
      <alignment horizontal="center" vertical="center"/>
    </xf>
    <xf numFmtId="0" fontId="4" fillId="4" borderId="0" xfId="0" applyFont="1" applyFill="1" applyBorder="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center" vertical="top"/>
    </xf>
    <xf numFmtId="0" fontId="0" fillId="4" borderId="0" xfId="0" applyFill="1" applyAlignment="1">
      <alignment vertical="top"/>
    </xf>
    <xf numFmtId="0" fontId="0" fillId="0" borderId="0" xfId="0" applyAlignment="1">
      <alignment vertical="top"/>
    </xf>
    <xf numFmtId="0" fontId="4" fillId="4" borderId="0" xfId="0" applyFont="1" applyFill="1" applyBorder="1" applyAlignment="1">
      <alignment vertical="top"/>
    </xf>
    <xf numFmtId="0" fontId="7" fillId="0" borderId="0" xfId="0" applyFont="1"/>
    <xf numFmtId="0" fontId="24" fillId="0" borderId="0" xfId="0" applyFont="1" applyAlignment="1">
      <alignment horizontal="center" vertical="center"/>
    </xf>
    <xf numFmtId="0" fontId="2" fillId="5" borderId="0" xfId="0" applyFont="1" applyFill="1" applyBorder="1" applyAlignment="1">
      <alignment horizontal="center" vertical="center"/>
    </xf>
    <xf numFmtId="0" fontId="2"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0" fillId="0" borderId="0" xfId="0" applyAlignment="1">
      <alignment horizontal="center" vertical="center" wrapText="1"/>
    </xf>
    <xf numFmtId="0" fontId="0" fillId="4" borderId="0" xfId="0" applyFill="1" applyAlignment="1">
      <alignment horizontal="center" vertical="center" wrapText="1"/>
    </xf>
    <xf numFmtId="0" fontId="26" fillId="0" borderId="0" xfId="0" applyFont="1"/>
    <xf numFmtId="0" fontId="0" fillId="0" borderId="0" xfId="0" applyAlignment="1">
      <alignment vertical="top"/>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5" fillId="0" borderId="0" xfId="0" applyFont="1" applyFill="1"/>
    <xf numFmtId="0" fontId="0" fillId="0" borderId="0" xfId="0" applyFill="1"/>
    <xf numFmtId="0" fontId="0" fillId="7" borderId="0" xfId="0" applyFill="1"/>
    <xf numFmtId="0" fontId="0" fillId="4" borderId="0" xfId="0" applyFill="1" applyBorder="1" applyAlignment="1">
      <alignment horizontal="left" vertical="top" wrapText="1"/>
    </xf>
    <xf numFmtId="0" fontId="0" fillId="0" borderId="14" xfId="0" applyBorder="1" applyAlignment="1">
      <alignment horizontal="left" vertical="top" wrapText="1"/>
    </xf>
    <xf numFmtId="164" fontId="11" fillId="8" borderId="1" xfId="0" applyNumberFormat="1" applyFont="1" applyFill="1" applyBorder="1" applyAlignment="1">
      <alignment horizontal="left" vertical="center" wrapText="1"/>
    </xf>
    <xf numFmtId="0" fontId="11" fillId="8" borderId="1" xfId="0" applyFont="1" applyFill="1" applyBorder="1" applyAlignment="1">
      <alignment vertical="center" wrapText="1"/>
    </xf>
    <xf numFmtId="0" fontId="8" fillId="0" borderId="16" xfId="0" applyFont="1" applyBorder="1"/>
    <xf numFmtId="0" fontId="8" fillId="0" borderId="17" xfId="0" applyFont="1" applyBorder="1" applyAlignment="1">
      <alignment wrapText="1"/>
    </xf>
    <xf numFmtId="0" fontId="8" fillId="0" borderId="18" xfId="0" applyFont="1" applyBorder="1"/>
    <xf numFmtId="0" fontId="8" fillId="0" borderId="19" xfId="0" applyFont="1" applyBorder="1"/>
    <xf numFmtId="0" fontId="8" fillId="0" borderId="20" xfId="0" applyFont="1" applyBorder="1"/>
    <xf numFmtId="0" fontId="10" fillId="0" borderId="20" xfId="0" applyFont="1" applyBorder="1" applyAlignment="1">
      <alignment vertical="center"/>
    </xf>
    <xf numFmtId="0" fontId="8" fillId="0" borderId="0" xfId="0" applyFont="1" applyBorder="1" applyAlignment="1">
      <alignment wrapText="1"/>
    </xf>
    <xf numFmtId="0" fontId="8" fillId="0" borderId="19" xfId="0" applyFont="1" applyBorder="1" applyAlignment="1">
      <alignment vertical="center"/>
    </xf>
    <xf numFmtId="0" fontId="16" fillId="0" borderId="0" xfId="0" applyFont="1" applyBorder="1" applyAlignment="1">
      <alignment vertical="center" wrapText="1"/>
    </xf>
    <xf numFmtId="0" fontId="16" fillId="0" borderId="0" xfId="0" applyFont="1" applyBorder="1" applyAlignment="1">
      <alignment horizontal="left" vertical="center" wrapText="1"/>
    </xf>
    <xf numFmtId="0" fontId="8" fillId="0" borderId="20" xfId="0" applyFont="1" applyBorder="1" applyAlignment="1">
      <alignment vertical="center"/>
    </xf>
    <xf numFmtId="0" fontId="8" fillId="0" borderId="0" xfId="0" applyFont="1" applyBorder="1" applyAlignment="1">
      <alignment vertical="center" wrapText="1"/>
    </xf>
    <xf numFmtId="0" fontId="8" fillId="0" borderId="21" xfId="0" applyFont="1" applyBorder="1" applyAlignment="1">
      <alignment vertical="center"/>
    </xf>
    <xf numFmtId="0" fontId="8" fillId="0" borderId="15" xfId="0" applyFont="1" applyBorder="1" applyAlignment="1">
      <alignment vertical="center" wrapText="1"/>
    </xf>
    <xf numFmtId="0" fontId="8" fillId="0" borderId="22" xfId="0" applyFont="1" applyBorder="1" applyAlignment="1">
      <alignment vertical="center"/>
    </xf>
    <xf numFmtId="0" fontId="24" fillId="0" borderId="12" xfId="0" applyFont="1" applyBorder="1" applyAlignment="1">
      <alignment horizontal="center" vertical="center"/>
    </xf>
    <xf numFmtId="0" fontId="24" fillId="0" borderId="0" xfId="0" applyFont="1" applyBorder="1" applyAlignment="1">
      <alignment horizontal="center" vertical="center"/>
    </xf>
    <xf numFmtId="0" fontId="24" fillId="0" borderId="10" xfId="0" applyFont="1" applyBorder="1" applyAlignment="1">
      <alignment horizontal="center" vertical="center"/>
    </xf>
    <xf numFmtId="0" fontId="0" fillId="0" borderId="15" xfId="0" applyBorder="1"/>
    <xf numFmtId="0" fontId="29" fillId="0" borderId="15" xfId="0" applyFont="1" applyBorder="1" applyAlignment="1">
      <alignment horizontal="center"/>
    </xf>
    <xf numFmtId="0" fontId="0" fillId="0" borderId="18" xfId="0" applyBorder="1"/>
    <xf numFmtId="0" fontId="0" fillId="0" borderId="20" xfId="0" applyBorder="1"/>
    <xf numFmtId="0" fontId="0" fillId="0" borderId="22" xfId="0" applyBorder="1"/>
    <xf numFmtId="0" fontId="0" fillId="0" borderId="0" xfId="0" applyAlignment="1">
      <alignment horizontal="center" vertical="top"/>
    </xf>
    <xf numFmtId="0" fontId="0" fillId="0" borderId="0" xfId="0" applyAlignment="1">
      <alignment horizontal="left" vertical="top"/>
    </xf>
    <xf numFmtId="0" fontId="33" fillId="9" borderId="28" xfId="0" applyFont="1" applyFill="1" applyBorder="1" applyAlignment="1">
      <alignment wrapText="1"/>
    </xf>
    <xf numFmtId="0" fontId="35" fillId="10" borderId="23" xfId="0" applyFont="1" applyFill="1" applyBorder="1" applyAlignment="1">
      <alignment wrapText="1"/>
    </xf>
    <xf numFmtId="0" fontId="35" fillId="10" borderId="24" xfId="0" applyFont="1" applyFill="1" applyBorder="1" applyAlignment="1">
      <alignment wrapText="1"/>
    </xf>
    <xf numFmtId="0" fontId="35" fillId="11" borderId="23" xfId="0" applyFont="1" applyFill="1" applyBorder="1" applyAlignment="1">
      <alignment wrapText="1"/>
    </xf>
    <xf numFmtId="0" fontId="35" fillId="11" borderId="13" xfId="0" applyFont="1" applyFill="1" applyBorder="1" applyAlignment="1">
      <alignment wrapText="1"/>
    </xf>
    <xf numFmtId="0" fontId="35" fillId="12" borderId="23" xfId="0" applyFont="1" applyFill="1" applyBorder="1" applyAlignment="1">
      <alignment wrapText="1"/>
    </xf>
    <xf numFmtId="0" fontId="33" fillId="9" borderId="1" xfId="0" applyFont="1" applyFill="1" applyBorder="1" applyAlignment="1">
      <alignment horizontal="center" vertical="center" wrapText="1"/>
    </xf>
    <xf numFmtId="0" fontId="33" fillId="9" borderId="28" xfId="0" applyFont="1" applyFill="1" applyBorder="1" applyAlignment="1">
      <alignment horizontal="center" wrapText="1"/>
    </xf>
    <xf numFmtId="0" fontId="34" fillId="10" borderId="0" xfId="0" applyFont="1" applyFill="1" applyAlignment="1">
      <alignment horizontal="center" wrapText="1"/>
    </xf>
    <xf numFmtId="0" fontId="34" fillId="11" borderId="0" xfId="0" applyFont="1" applyFill="1" applyAlignment="1">
      <alignment horizontal="center" wrapText="1"/>
    </xf>
    <xf numFmtId="0" fontId="34" fillId="12" borderId="0" xfId="0" applyFont="1" applyFill="1" applyAlignment="1">
      <alignment horizontal="center" wrapText="1"/>
    </xf>
    <xf numFmtId="0" fontId="3" fillId="0" borderId="0" xfId="0" applyFont="1" applyAlignment="1">
      <alignment horizontal="left" vertical="center" wrapText="1"/>
    </xf>
    <xf numFmtId="0" fontId="36" fillId="0" borderId="0" xfId="0" applyFont="1" applyBorder="1" applyAlignment="1">
      <alignment horizontal="left" vertical="top" wrapText="1"/>
    </xf>
    <xf numFmtId="0" fontId="2" fillId="5" borderId="0" xfId="0" applyFont="1" applyFill="1" applyBorder="1" applyAlignment="1">
      <alignment horizontal="center" vertical="center" wrapText="1"/>
    </xf>
    <xf numFmtId="0" fontId="0" fillId="0" borderId="0" xfId="0" applyFill="1" applyAlignment="1">
      <alignment horizontal="center" vertical="center"/>
    </xf>
    <xf numFmtId="1" fontId="0" fillId="0" borderId="0" xfId="0" applyNumberFormat="1" applyAlignment="1">
      <alignment horizontal="center"/>
    </xf>
    <xf numFmtId="0" fontId="38" fillId="0" borderId="0" xfId="0" applyFont="1"/>
    <xf numFmtId="0" fontId="0" fillId="0" borderId="15" xfId="0" applyBorder="1" applyAlignment="1">
      <alignment horizontal="left" vertical="top" wrapText="1"/>
    </xf>
    <xf numFmtId="0" fontId="0" fillId="0" borderId="15" xfId="0" applyBorder="1" applyAlignment="1">
      <alignment horizontal="center" vertical="center"/>
    </xf>
    <xf numFmtId="1" fontId="0" fillId="0" borderId="15" xfId="0" applyNumberFormat="1" applyBorder="1" applyAlignment="1">
      <alignment horizontal="center"/>
    </xf>
    <xf numFmtId="1" fontId="0" fillId="0" borderId="20" xfId="0" applyNumberFormat="1" applyBorder="1"/>
    <xf numFmtId="0" fontId="0" fillId="8" borderId="0" xfId="0" applyFill="1" applyAlignment="1">
      <alignment horizontal="left" vertical="top" wrapText="1"/>
    </xf>
    <xf numFmtId="0" fontId="0" fillId="8" borderId="0" xfId="0" applyFill="1" applyAlignment="1">
      <alignment horizontal="center" vertical="center"/>
    </xf>
    <xf numFmtId="165" fontId="26" fillId="8" borderId="0" xfId="0" applyNumberFormat="1" applyFont="1" applyFill="1" applyAlignment="1">
      <alignment horizontal="center" vertical="center"/>
    </xf>
    <xf numFmtId="0" fontId="0" fillId="8" borderId="0" xfId="0" applyFill="1" applyAlignment="1">
      <alignment horizontal="center"/>
    </xf>
    <xf numFmtId="1" fontId="0" fillId="8" borderId="0" xfId="0" applyNumberFormat="1" applyFill="1" applyAlignment="1">
      <alignment horizontal="center"/>
    </xf>
    <xf numFmtId="165" fontId="31" fillId="8" borderId="0" xfId="0" applyNumberFormat="1" applyFont="1" applyFill="1" applyAlignment="1">
      <alignment horizontal="center" vertical="center"/>
    </xf>
    <xf numFmtId="1" fontId="32" fillId="8" borderId="0" xfId="0" applyNumberFormat="1" applyFont="1" applyFill="1" applyAlignment="1">
      <alignment horizontal="center" vertical="center"/>
    </xf>
    <xf numFmtId="165" fontId="32" fillId="8" borderId="0" xfId="0" applyNumberFormat="1" applyFont="1" applyFill="1" applyAlignment="1">
      <alignment horizontal="center" vertical="center"/>
    </xf>
    <xf numFmtId="0" fontId="7" fillId="8" borderId="1" xfId="0" applyFont="1" applyFill="1" applyBorder="1" applyAlignment="1">
      <alignment horizontal="center" vertical="center" wrapText="1"/>
    </xf>
    <xf numFmtId="1" fontId="37" fillId="8" borderId="1" xfId="0" applyNumberFormat="1" applyFont="1" applyFill="1" applyBorder="1" applyAlignment="1">
      <alignment horizontal="center" vertical="center" wrapText="1"/>
    </xf>
    <xf numFmtId="1" fontId="26" fillId="8" borderId="1" xfId="0" applyNumberFormat="1" applyFont="1" applyFill="1" applyBorder="1" applyAlignment="1">
      <alignment horizontal="center" vertical="center" wrapText="1"/>
    </xf>
    <xf numFmtId="0" fontId="28" fillId="13" borderId="1" xfId="0" applyFont="1" applyFill="1" applyBorder="1" applyAlignment="1">
      <alignment horizontal="center" vertical="center" wrapText="1"/>
    </xf>
    <xf numFmtId="1" fontId="28" fillId="13" borderId="1" xfId="0" applyNumberFormat="1" applyFont="1" applyFill="1" applyBorder="1" applyAlignment="1">
      <alignment horizontal="center" vertical="center" wrapText="1"/>
    </xf>
    <xf numFmtId="0" fontId="11" fillId="0" borderId="0" xfId="0" applyFont="1" applyBorder="1" applyAlignment="1"/>
    <xf numFmtId="0" fontId="30" fillId="13" borderId="0" xfId="0" applyFont="1" applyFill="1" applyAlignment="1">
      <alignment horizontal="left" vertical="top" wrapText="1"/>
    </xf>
    <xf numFmtId="165" fontId="31" fillId="13" borderId="0" xfId="0" applyNumberFormat="1" applyFont="1" applyFill="1" applyAlignment="1">
      <alignment horizontal="center" vertical="center"/>
    </xf>
    <xf numFmtId="0" fontId="2" fillId="13" borderId="29" xfId="0" applyFont="1" applyFill="1" applyBorder="1" applyAlignment="1">
      <alignment horizontal="center" vertical="center" wrapText="1"/>
    </xf>
    <xf numFmtId="165" fontId="2" fillId="13" borderId="29" xfId="0" applyNumberFormat="1" applyFont="1" applyFill="1" applyBorder="1" applyAlignment="1">
      <alignment horizontal="center" vertical="center" wrapText="1"/>
    </xf>
    <xf numFmtId="0" fontId="34" fillId="8" borderId="1" xfId="0" applyFont="1" applyFill="1" applyBorder="1" applyAlignment="1">
      <alignment horizontal="center" vertical="center" wrapText="1"/>
    </xf>
    <xf numFmtId="0" fontId="0" fillId="0" borderId="21" xfId="0" applyBorder="1"/>
    <xf numFmtId="165" fontId="32" fillId="14" borderId="10" xfId="0" applyNumberFormat="1" applyFont="1" applyFill="1" applyBorder="1" applyAlignment="1">
      <alignment horizontal="center" vertical="center"/>
    </xf>
    <xf numFmtId="165" fontId="32" fillId="14" borderId="11" xfId="0" applyNumberFormat="1" applyFont="1" applyFill="1" applyBorder="1" applyAlignment="1">
      <alignment horizontal="center" vertical="center"/>
    </xf>
    <xf numFmtId="165" fontId="32" fillId="15" borderId="11" xfId="0" applyNumberFormat="1" applyFont="1" applyFill="1" applyBorder="1" applyAlignment="1">
      <alignment horizontal="center" vertical="center"/>
    </xf>
    <xf numFmtId="165" fontId="32" fillId="16" borderId="11" xfId="0" applyNumberFormat="1" applyFont="1" applyFill="1" applyBorder="1" applyAlignment="1">
      <alignment horizontal="center" vertical="center"/>
    </xf>
    <xf numFmtId="0" fontId="0" fillId="0" borderId="0" xfId="0" applyAlignment="1"/>
    <xf numFmtId="165" fontId="32" fillId="15" borderId="10" xfId="0" applyNumberFormat="1" applyFont="1" applyFill="1" applyBorder="1" applyAlignment="1">
      <alignment horizontal="center" vertical="center"/>
    </xf>
    <xf numFmtId="165" fontId="32" fillId="16" borderId="10" xfId="0" applyNumberFormat="1" applyFont="1" applyFill="1" applyBorder="1" applyAlignment="1">
      <alignment horizontal="center" vertical="center"/>
    </xf>
    <xf numFmtId="165" fontId="32" fillId="15" borderId="12" xfId="0" applyNumberFormat="1" applyFont="1" applyFill="1" applyBorder="1" applyAlignment="1">
      <alignment horizontal="center" vertical="center"/>
    </xf>
    <xf numFmtId="165" fontId="32" fillId="16" borderId="12" xfId="0" applyNumberFormat="1" applyFont="1" applyFill="1" applyBorder="1" applyAlignment="1">
      <alignment horizontal="center" vertical="center"/>
    </xf>
    <xf numFmtId="165" fontId="2" fillId="13" borderId="10" xfId="0" applyNumberFormat="1" applyFont="1" applyFill="1" applyBorder="1" applyAlignment="1">
      <alignment horizontal="center" vertical="center" wrapText="1"/>
    </xf>
    <xf numFmtId="165" fontId="26" fillId="8" borderId="10" xfId="0" applyNumberFormat="1" applyFont="1" applyFill="1" applyBorder="1" applyAlignment="1">
      <alignment horizontal="center" vertical="center"/>
    </xf>
    <xf numFmtId="0" fontId="0" fillId="17" borderId="0" xfId="0" applyFill="1" applyBorder="1" applyAlignment="1"/>
    <xf numFmtId="0" fontId="0" fillId="17" borderId="0" xfId="0" applyFill="1"/>
    <xf numFmtId="0" fontId="0" fillId="18" borderId="0" xfId="0" applyFill="1"/>
    <xf numFmtId="0" fontId="0" fillId="19" borderId="0" xfId="0" applyFill="1" applyBorder="1" applyAlignment="1"/>
    <xf numFmtId="0" fontId="0" fillId="19" borderId="0" xfId="0" applyFill="1"/>
    <xf numFmtId="0" fontId="39" fillId="18" borderId="0" xfId="0" applyFont="1" applyFill="1" applyBorder="1" applyAlignment="1">
      <alignment horizontal="left"/>
    </xf>
    <xf numFmtId="0" fontId="0" fillId="0" borderId="0" xfId="0" applyAlignment="1"/>
    <xf numFmtId="0" fontId="33" fillId="18" borderId="0" xfId="0" applyFont="1" applyFill="1" applyBorder="1" applyAlignment="1">
      <alignment horizontal="center"/>
    </xf>
    <xf numFmtId="0" fontId="34" fillId="17" borderId="0" xfId="0" applyFont="1" applyFill="1" applyBorder="1" applyAlignment="1">
      <alignment horizontal="center" wrapText="1"/>
    </xf>
    <xf numFmtId="0" fontId="34" fillId="19" borderId="0" xfId="0" applyFont="1" applyFill="1" applyBorder="1" applyAlignment="1">
      <alignment horizontal="center" wrapText="1"/>
    </xf>
    <xf numFmtId="0" fontId="40" fillId="0" borderId="0" xfId="0" applyFont="1" applyAlignment="1">
      <alignment horizontal="left" vertical="center" readingOrder="1"/>
    </xf>
    <xf numFmtId="0" fontId="0" fillId="0" borderId="0" xfId="0" applyAlignment="1">
      <alignment wrapText="1"/>
    </xf>
    <xf numFmtId="0" fontId="7" fillId="20" borderId="17" xfId="0" applyFont="1" applyFill="1" applyBorder="1" applyAlignment="1">
      <alignment vertical="center" wrapText="1"/>
    </xf>
    <xf numFmtId="0" fontId="42" fillId="20" borderId="0" xfId="0" applyFont="1" applyFill="1" applyBorder="1" applyAlignment="1">
      <alignment vertical="center" wrapText="1"/>
    </xf>
    <xf numFmtId="0" fontId="44" fillId="20" borderId="15" xfId="0" applyFont="1" applyFill="1" applyBorder="1" applyAlignment="1">
      <alignment vertical="center" wrapText="1"/>
    </xf>
    <xf numFmtId="0" fontId="7" fillId="17" borderId="17" xfId="0" applyFont="1" applyFill="1" applyBorder="1" applyAlignment="1">
      <alignment vertical="center" wrapText="1"/>
    </xf>
    <xf numFmtId="0" fontId="42" fillId="17" borderId="0" xfId="0" applyFont="1" applyFill="1" applyBorder="1" applyAlignment="1">
      <alignment vertical="center" wrapText="1"/>
    </xf>
    <xf numFmtId="0" fontId="44" fillId="17" borderId="15" xfId="0" applyFont="1" applyFill="1" applyBorder="1" applyAlignment="1">
      <alignment vertical="center" wrapText="1"/>
    </xf>
    <xf numFmtId="0" fontId="7" fillId="19" borderId="17" xfId="0" applyFont="1" applyFill="1" applyBorder="1" applyAlignment="1">
      <alignment vertical="center" wrapText="1"/>
    </xf>
    <xf numFmtId="0" fontId="42" fillId="19" borderId="0" xfId="0" applyFont="1" applyFill="1" applyBorder="1" applyAlignment="1">
      <alignment vertical="center" wrapText="1"/>
    </xf>
    <xf numFmtId="0" fontId="44" fillId="19" borderId="15" xfId="0" applyFont="1" applyFill="1" applyBorder="1" applyAlignment="1">
      <alignment vertical="center" wrapText="1"/>
    </xf>
    <xf numFmtId="0" fontId="7" fillId="23" borderId="0" xfId="0" applyFont="1" applyFill="1" applyBorder="1" applyAlignment="1">
      <alignment vertical="center" wrapText="1"/>
    </xf>
    <xf numFmtId="0" fontId="42" fillId="23" borderId="0" xfId="0" applyFont="1" applyFill="1" applyBorder="1" applyAlignment="1">
      <alignment vertical="center" wrapText="1"/>
    </xf>
    <xf numFmtId="0" fontId="7" fillId="23" borderId="15" xfId="0" applyFont="1" applyFill="1" applyBorder="1" applyAlignment="1">
      <alignment vertical="center" wrapText="1"/>
    </xf>
    <xf numFmtId="0" fontId="7" fillId="22" borderId="17" xfId="0" applyFont="1" applyFill="1" applyBorder="1" applyAlignment="1">
      <alignment vertical="center" wrapText="1"/>
    </xf>
    <xf numFmtId="0" fontId="42" fillId="22" borderId="0" xfId="0" applyFont="1" applyFill="1" applyBorder="1" applyAlignment="1">
      <alignment vertical="center" wrapText="1"/>
    </xf>
    <xf numFmtId="0" fontId="44" fillId="22" borderId="15" xfId="0" applyFont="1" applyFill="1" applyBorder="1" applyAlignment="1">
      <alignment vertical="center" wrapText="1"/>
    </xf>
    <xf numFmtId="0" fontId="0" fillId="0" borderId="15" xfId="0" applyBorder="1" applyAlignment="1">
      <alignment wrapText="1"/>
    </xf>
    <xf numFmtId="0" fontId="0" fillId="0" borderId="0" xfId="0" applyAlignment="1">
      <alignment horizontal="left" vertical="top" wrapText="1"/>
    </xf>
    <xf numFmtId="0" fontId="0" fillId="0" borderId="0" xfId="0" applyFont="1" applyAlignment="1">
      <alignment horizontal="left" vertical="top" wrapText="1"/>
    </xf>
    <xf numFmtId="0" fontId="0" fillId="0" borderId="0" xfId="0" applyAlignment="1">
      <alignment horizontal="center" vertical="top"/>
    </xf>
    <xf numFmtId="0" fontId="0" fillId="4" borderId="0" xfId="0" applyFont="1" applyFill="1" applyAlignment="1">
      <alignment horizontal="left" vertical="top" wrapText="1"/>
    </xf>
    <xf numFmtId="0" fontId="2" fillId="5" borderId="0" xfId="0" applyFont="1" applyFill="1" applyBorder="1" applyAlignment="1">
      <alignment horizontal="left" vertical="center"/>
    </xf>
    <xf numFmtId="0" fontId="0" fillId="0" borderId="0" xfId="0" applyAlignment="1">
      <alignment vertical="top" wrapText="1"/>
    </xf>
    <xf numFmtId="0" fontId="9" fillId="0" borderId="0" xfId="0" applyFont="1" applyAlignment="1">
      <alignment horizontal="center" vertical="center"/>
    </xf>
    <xf numFmtId="0" fontId="2" fillId="5" borderId="0" xfId="0" applyFont="1" applyFill="1" applyBorder="1" applyAlignment="1">
      <alignment horizontal="left" vertical="center" wrapText="1"/>
    </xf>
    <xf numFmtId="0" fontId="46" fillId="0" borderId="0" xfId="1" applyFont="1" applyAlignment="1">
      <alignment vertical="top" wrapText="1"/>
    </xf>
    <xf numFmtId="0" fontId="46" fillId="0" borderId="0" xfId="1" applyAlignment="1">
      <alignment vertical="top" wrapText="1"/>
    </xf>
    <xf numFmtId="0" fontId="0" fillId="8" borderId="0" xfId="0" applyFill="1" applyBorder="1"/>
    <xf numFmtId="1" fontId="0" fillId="8" borderId="0" xfId="0" applyNumberFormat="1" applyFill="1" applyBorder="1"/>
    <xf numFmtId="1" fontId="0" fillId="0" borderId="22" xfId="0" applyNumberFormat="1" applyBorder="1" applyAlignment="1">
      <alignment horizontal="center"/>
    </xf>
    <xf numFmtId="0" fontId="37" fillId="8" borderId="1" xfId="0" applyFont="1" applyFill="1" applyBorder="1" applyAlignment="1">
      <alignment horizontal="center" vertical="center"/>
    </xf>
    <xf numFmtId="0" fontId="28" fillId="13" borderId="29" xfId="0" applyFont="1" applyFill="1" applyBorder="1" applyAlignment="1">
      <alignment horizontal="left" vertical="center" wrapText="1" indent="1"/>
    </xf>
    <xf numFmtId="0" fontId="2" fillId="5" borderId="1" xfId="0"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0" fillId="4" borderId="0" xfId="0"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24" fillId="8" borderId="1" xfId="0" applyFont="1" applyFill="1" applyBorder="1" applyAlignment="1" applyProtection="1">
      <alignment horizontal="center" vertical="center"/>
      <protection locked="0"/>
    </xf>
    <xf numFmtId="0" fontId="34" fillId="0" borderId="12" xfId="0" applyFont="1" applyBorder="1" applyAlignment="1">
      <alignment vertical="top" wrapText="1"/>
    </xf>
    <xf numFmtId="0" fontId="34" fillId="0" borderId="0" xfId="0" applyFont="1" applyBorder="1" applyAlignment="1">
      <alignment horizontal="left" vertical="top" wrapText="1"/>
    </xf>
    <xf numFmtId="0" fontId="34" fillId="0" borderId="0" xfId="0" applyFont="1" applyAlignment="1">
      <alignment vertical="top" wrapText="1"/>
    </xf>
    <xf numFmtId="0" fontId="0" fillId="0" borderId="15" xfId="0" applyBorder="1" applyAlignment="1">
      <alignment horizontal="left" vertical="top"/>
    </xf>
    <xf numFmtId="0" fontId="0" fillId="0" borderId="20" xfId="0" applyBorder="1" applyAlignment="1"/>
    <xf numFmtId="0" fontId="47" fillId="24" borderId="30" xfId="0" applyFont="1" applyFill="1" applyBorder="1" applyAlignment="1">
      <alignment horizontal="left" vertical="center" wrapText="1" indent="1"/>
    </xf>
    <xf numFmtId="0" fontId="27" fillId="0" borderId="0" xfId="0" applyFont="1" applyBorder="1"/>
    <xf numFmtId="0" fontId="0" fillId="0" borderId="0" xfId="0" applyBorder="1" applyAlignment="1"/>
    <xf numFmtId="0" fontId="34" fillId="0" borderId="0" xfId="0" applyFont="1" applyFill="1" applyBorder="1" applyAlignment="1">
      <alignment horizontal="center" wrapText="1"/>
    </xf>
    <xf numFmtId="0" fontId="34" fillId="0" borderId="0" xfId="0" applyFont="1" applyFill="1" applyBorder="1" applyAlignment="1">
      <alignment horizontal="center"/>
    </xf>
    <xf numFmtId="0" fontId="34" fillId="17" borderId="0" xfId="0" applyFont="1" applyFill="1" applyAlignment="1">
      <alignment horizontal="center" wrapText="1"/>
    </xf>
    <xf numFmtId="0" fontId="34" fillId="19" borderId="0" xfId="0" applyFont="1" applyFill="1" applyAlignment="1">
      <alignment horizontal="center" wrapText="1"/>
    </xf>
    <xf numFmtId="0" fontId="39" fillId="18" borderId="0" xfId="0" applyFont="1" applyFill="1" applyAlignment="1">
      <alignment horizontal="center"/>
    </xf>
    <xf numFmtId="0" fontId="33" fillId="0" borderId="0" xfId="0" applyFont="1" applyFill="1" applyBorder="1" applyAlignment="1">
      <alignment horizontal="center" wrapText="1"/>
    </xf>
    <xf numFmtId="0" fontId="33" fillId="0" borderId="0" xfId="0" applyFont="1" applyFill="1" applyBorder="1" applyAlignment="1">
      <alignment horizontal="center"/>
    </xf>
    <xf numFmtId="0" fontId="0" fillId="8" borderId="0" xfId="0" applyFill="1"/>
    <xf numFmtId="0" fontId="1" fillId="14" borderId="10" xfId="0" applyFont="1" applyFill="1" applyBorder="1" applyAlignment="1">
      <alignment vertical="center" wrapText="1"/>
    </xf>
    <xf numFmtId="0" fontId="0" fillId="0" borderId="15" xfId="0" applyBorder="1" applyAlignment="1">
      <alignment horizontal="center"/>
    </xf>
    <xf numFmtId="0" fontId="0" fillId="0" borderId="0" xfId="0" applyAlignment="1">
      <alignment horizontal="center"/>
    </xf>
    <xf numFmtId="0" fontId="1" fillId="14" borderId="10" xfId="0" applyFont="1" applyFill="1" applyBorder="1" applyAlignment="1">
      <alignment horizontal="left" vertical="center" indent="1"/>
    </xf>
    <xf numFmtId="0" fontId="1" fillId="14" borderId="10" xfId="0" applyFont="1" applyFill="1" applyBorder="1" applyAlignment="1">
      <alignment horizontal="center" vertical="center"/>
    </xf>
    <xf numFmtId="0" fontId="1" fillId="14" borderId="11" xfId="0" applyFont="1" applyFill="1" applyBorder="1" applyAlignment="1">
      <alignment horizontal="left" vertical="center" indent="1"/>
    </xf>
    <xf numFmtId="0" fontId="1" fillId="14" borderId="10" xfId="0" applyFont="1" applyFill="1" applyBorder="1" applyAlignment="1">
      <alignment vertical="center"/>
    </xf>
    <xf numFmtId="0" fontId="1" fillId="14" borderId="11" xfId="0" applyFont="1" applyFill="1" applyBorder="1" applyAlignment="1">
      <alignment horizontal="center" vertical="center"/>
    </xf>
    <xf numFmtId="1" fontId="1" fillId="14" borderId="11" xfId="0" applyNumberFormat="1" applyFont="1" applyFill="1" applyBorder="1" applyAlignment="1">
      <alignment horizontal="center" vertical="center"/>
    </xf>
    <xf numFmtId="0" fontId="1" fillId="15" borderId="11" xfId="0" applyFont="1" applyFill="1" applyBorder="1" applyAlignment="1">
      <alignment horizontal="left" vertical="center" indent="1"/>
    </xf>
    <xf numFmtId="0" fontId="1" fillId="15" borderId="10" xfId="0" applyFont="1" applyFill="1" applyBorder="1" applyAlignment="1">
      <alignment vertical="center"/>
    </xf>
    <xf numFmtId="0" fontId="1" fillId="15" borderId="11" xfId="0" applyFont="1" applyFill="1" applyBorder="1" applyAlignment="1">
      <alignment horizontal="center" vertical="center"/>
    </xf>
    <xf numFmtId="0" fontId="1" fillId="16" borderId="11" xfId="0" applyFont="1" applyFill="1" applyBorder="1" applyAlignment="1">
      <alignment horizontal="left" vertical="center" indent="1"/>
    </xf>
    <xf numFmtId="0" fontId="1" fillId="16" borderId="10" xfId="0" applyFont="1" applyFill="1" applyBorder="1" applyAlignment="1">
      <alignment vertical="center"/>
    </xf>
    <xf numFmtId="0" fontId="1" fillId="16" borderId="11" xfId="0" applyFont="1" applyFill="1" applyBorder="1" applyAlignment="1">
      <alignment horizontal="center" vertical="center"/>
    </xf>
    <xf numFmtId="0" fontId="1" fillId="8" borderId="0" xfId="0" applyFont="1" applyFill="1"/>
    <xf numFmtId="0" fontId="1" fillId="8" borderId="0" xfId="0" applyFont="1" applyFill="1" applyAlignment="1">
      <alignment horizontal="center"/>
    </xf>
    <xf numFmtId="0" fontId="0" fillId="0" borderId="32" xfId="0" applyBorder="1" applyAlignment="1">
      <alignment horizontal="left" vertical="top" wrapText="1"/>
    </xf>
    <xf numFmtId="0" fontId="48" fillId="0" borderId="0" xfId="0" applyFont="1" applyBorder="1" applyAlignment="1">
      <alignment horizontal="left" vertical="top" wrapText="1"/>
    </xf>
    <xf numFmtId="0" fontId="48" fillId="0" borderId="29" xfId="0" applyFont="1" applyBorder="1" applyAlignment="1">
      <alignment horizontal="left" vertical="top" wrapText="1"/>
    </xf>
    <xf numFmtId="0" fontId="49" fillId="0" borderId="0" xfId="0" applyFont="1" applyBorder="1" applyAlignment="1">
      <alignment horizontal="left" vertical="top" wrapText="1"/>
    </xf>
    <xf numFmtId="0" fontId="49" fillId="0" borderId="29" xfId="0" applyFont="1" applyBorder="1" applyAlignment="1">
      <alignment horizontal="left" vertical="top" wrapText="1"/>
    </xf>
    <xf numFmtId="0" fontId="48" fillId="0" borderId="0" xfId="0" applyFont="1" applyAlignment="1">
      <alignment horizontal="left" vertical="top" wrapText="1"/>
    </xf>
    <xf numFmtId="0" fontId="48" fillId="0" borderId="11" xfId="0" applyFont="1" applyBorder="1" applyAlignment="1">
      <alignment horizontal="left" vertical="top" wrapText="1"/>
    </xf>
    <xf numFmtId="0" fontId="49" fillId="0" borderId="0" xfId="0" applyFont="1" applyAlignment="1">
      <alignment horizontal="left" vertical="top" wrapText="1"/>
    </xf>
    <xf numFmtId="0" fontId="0" fillId="0" borderId="29"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center" vertical="center" wrapText="1"/>
    </xf>
    <xf numFmtId="0" fontId="24" fillId="8" borderId="28" xfId="0" applyFont="1" applyFill="1" applyBorder="1" applyAlignment="1" applyProtection="1">
      <alignment horizontal="center" vertical="center"/>
      <protection locked="0"/>
    </xf>
    <xf numFmtId="0" fontId="24" fillId="8" borderId="25" xfId="0" applyFont="1" applyFill="1" applyBorder="1" applyAlignment="1" applyProtection="1">
      <alignment horizontal="center" vertical="center"/>
      <protection locked="0"/>
    </xf>
    <xf numFmtId="0" fontId="0" fillId="0" borderId="35" xfId="0" applyBorder="1" applyAlignment="1">
      <alignment horizontal="center" vertical="center" wrapText="1"/>
    </xf>
    <xf numFmtId="0" fontId="48" fillId="0" borderId="0" xfId="0" applyFont="1" applyAlignment="1">
      <alignment wrapText="1"/>
    </xf>
    <xf numFmtId="0" fontId="48" fillId="0" borderId="11" xfId="0" applyFont="1" applyBorder="1" applyAlignment="1">
      <alignment wrapText="1"/>
    </xf>
    <xf numFmtId="0" fontId="48" fillId="0" borderId="12" xfId="0" applyFont="1" applyBorder="1" applyAlignment="1">
      <alignment horizontal="left" vertical="top" wrapText="1"/>
    </xf>
    <xf numFmtId="0" fontId="49" fillId="0" borderId="13" xfId="0" applyFont="1" applyBorder="1" applyAlignment="1">
      <alignment horizontal="left" vertical="top" wrapText="1"/>
    </xf>
    <xf numFmtId="0" fontId="48" fillId="0" borderId="13" xfId="0" applyFont="1" applyBorder="1" applyAlignment="1">
      <alignment horizontal="left" vertical="top" wrapText="1"/>
    </xf>
    <xf numFmtId="0" fontId="49" fillId="0" borderId="12" xfId="0" applyFont="1" applyBorder="1" applyAlignment="1">
      <alignment wrapText="1"/>
    </xf>
    <xf numFmtId="0" fontId="48" fillId="0" borderId="10" xfId="0" applyFont="1" applyBorder="1" applyAlignment="1">
      <alignment horizontal="left" vertical="top" wrapText="1"/>
    </xf>
    <xf numFmtId="0" fontId="49" fillId="0" borderId="12" xfId="0" applyFont="1" applyBorder="1" applyAlignment="1">
      <alignment horizontal="left" vertical="top" wrapText="1"/>
    </xf>
    <xf numFmtId="0" fontId="49" fillId="0" borderId="11" xfId="0" applyFont="1" applyBorder="1" applyAlignment="1">
      <alignment horizontal="left" vertical="top" wrapText="1"/>
    </xf>
    <xf numFmtId="0" fontId="48" fillId="0" borderId="0" xfId="0" applyFont="1" applyAlignment="1">
      <alignment vertical="top" wrapText="1"/>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horizontal="center" vertical="top"/>
    </xf>
    <xf numFmtId="0" fontId="0" fillId="0" borderId="0" xfId="0" applyFont="1" applyAlignment="1">
      <alignment horizontal="left" vertical="top" wrapText="1"/>
    </xf>
    <xf numFmtId="0" fontId="4" fillId="4" borderId="0" xfId="0" applyFont="1" applyFill="1" applyBorder="1" applyAlignment="1">
      <alignment horizontal="center" vertical="top"/>
    </xf>
    <xf numFmtId="0" fontId="0" fillId="0" borderId="0" xfId="0" applyAlignment="1">
      <alignment vertical="top" wrapText="1"/>
    </xf>
    <xf numFmtId="0" fontId="49" fillId="0" borderId="12" xfId="0" applyFont="1" applyBorder="1" applyAlignment="1">
      <alignment vertical="top" wrapText="1"/>
    </xf>
    <xf numFmtId="0" fontId="0" fillId="0" borderId="0" xfId="0" applyFont="1" applyAlignment="1">
      <alignment horizontal="left" vertical="top" wrapText="1"/>
    </xf>
    <xf numFmtId="0" fontId="0" fillId="0" borderId="0" xfId="0" applyAlignment="1">
      <alignment horizontal="left"/>
    </xf>
    <xf numFmtId="0" fontId="50" fillId="0" borderId="3" xfId="0" applyFont="1" applyBorder="1" applyAlignment="1">
      <alignment horizontal="left"/>
    </xf>
    <xf numFmtId="0" fontId="50" fillId="0" borderId="5" xfId="0" applyFont="1" applyBorder="1" applyAlignment="1">
      <alignment horizontal="left"/>
    </xf>
    <xf numFmtId="0" fontId="50" fillId="0" borderId="0" xfId="0" applyFont="1" applyBorder="1" applyAlignment="1">
      <alignment horizontal="left"/>
    </xf>
    <xf numFmtId="0" fontId="51" fillId="0" borderId="0" xfId="0" applyFont="1" applyBorder="1" applyAlignment="1">
      <alignment horizontal="left"/>
    </xf>
    <xf numFmtId="0" fontId="50" fillId="0" borderId="0" xfId="0" applyFont="1" applyAlignment="1">
      <alignment horizontal="left"/>
    </xf>
    <xf numFmtId="0" fontId="15" fillId="0" borderId="2" xfId="0" applyFont="1" applyBorder="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25" fillId="0" borderId="2" xfId="0" applyFont="1" applyBorder="1" applyAlignment="1">
      <alignment horizontal="left" vertical="center" wrapText="1"/>
    </xf>
    <xf numFmtId="0" fontId="9" fillId="0" borderId="9" xfId="0" applyFont="1" applyBorder="1" applyAlignment="1">
      <alignment horizontal="center" vertical="center" wrapText="1"/>
    </xf>
    <xf numFmtId="0" fontId="0" fillId="0" borderId="0" xfId="0" applyAlignment="1">
      <alignment horizontal="center" vertical="top" wrapText="1"/>
    </xf>
    <xf numFmtId="0" fontId="0" fillId="0" borderId="0" xfId="0" applyAlignment="1">
      <alignment horizontal="left" vertical="top" wrapText="1"/>
    </xf>
    <xf numFmtId="0" fontId="3" fillId="0" borderId="0" xfId="0" applyFont="1" applyAlignment="1">
      <alignment horizontal="left" vertical="top" wrapText="1"/>
    </xf>
    <xf numFmtId="0" fontId="24" fillId="0" borderId="0" xfId="0" applyFont="1" applyAlignment="1" applyProtection="1">
      <alignment horizontal="left" vertical="top"/>
      <protection locked="0"/>
    </xf>
    <xf numFmtId="0" fontId="0" fillId="0" borderId="0" xfId="0" applyAlignment="1">
      <alignment horizontal="center" vertical="top"/>
    </xf>
    <xf numFmtId="0" fontId="0" fillId="0" borderId="0" xfId="0" applyAlignment="1">
      <alignment vertical="top" wrapText="1"/>
    </xf>
    <xf numFmtId="0" fontId="3" fillId="0" borderId="31" xfId="0" applyFont="1" applyBorder="1" applyAlignment="1">
      <alignment horizontal="left" vertical="top" wrapText="1"/>
    </xf>
    <xf numFmtId="0" fontId="4" fillId="4" borderId="0" xfId="0" applyFont="1" applyFill="1" applyBorder="1" applyAlignment="1">
      <alignment horizontal="center" vertical="top"/>
    </xf>
    <xf numFmtId="0" fontId="0" fillId="0" borderId="0" xfId="0" applyFont="1" applyAlignment="1">
      <alignment horizontal="left" vertical="top" wrapText="1"/>
    </xf>
    <xf numFmtId="0" fontId="3" fillId="0" borderId="0" xfId="0" applyFont="1"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24" fillId="0" borderId="12" xfId="0" applyFont="1" applyBorder="1" applyAlignment="1" applyProtection="1">
      <alignment horizontal="left" vertical="top"/>
      <protection locked="0"/>
    </xf>
    <xf numFmtId="0" fontId="24" fillId="0" borderId="0" xfId="0" applyFont="1" applyBorder="1" applyAlignment="1" applyProtection="1">
      <alignment horizontal="left" vertical="top"/>
      <protection locked="0"/>
    </xf>
    <xf numFmtId="0" fontId="24" fillId="0" borderId="10" xfId="0" applyFont="1" applyBorder="1" applyAlignment="1" applyProtection="1">
      <alignment horizontal="left" vertical="top"/>
      <protection locked="0"/>
    </xf>
    <xf numFmtId="0" fontId="0" fillId="0" borderId="0" xfId="0" applyAlignment="1">
      <alignment horizontal="center" vertical="center" wrapText="1"/>
    </xf>
    <xf numFmtId="0" fontId="24" fillId="8" borderId="36" xfId="0" applyFont="1" applyFill="1" applyBorder="1" applyAlignment="1" applyProtection="1">
      <alignment horizontal="center" vertical="center"/>
      <protection locked="0"/>
    </xf>
    <xf numFmtId="0" fontId="24" fillId="8" borderId="37" xfId="0" applyFont="1" applyFill="1" applyBorder="1" applyAlignment="1" applyProtection="1">
      <alignment horizontal="center" vertical="center"/>
      <protection locked="0"/>
    </xf>
    <xf numFmtId="0" fontId="24" fillId="8" borderId="38" xfId="0" applyFont="1" applyFill="1" applyBorder="1" applyAlignment="1" applyProtection="1">
      <alignment horizontal="center" vertical="center"/>
      <protection locked="0"/>
    </xf>
    <xf numFmtId="0" fontId="18" fillId="5" borderId="0" xfId="0" applyFont="1" applyFill="1" applyAlignment="1">
      <alignment horizontal="center" vertical="center" wrapText="1"/>
    </xf>
    <xf numFmtId="0" fontId="17" fillId="5" borderId="0" xfId="0" applyFont="1" applyFill="1" applyAlignment="1">
      <alignment horizontal="center" vertical="center" wrapText="1"/>
    </xf>
    <xf numFmtId="0" fontId="19" fillId="5" borderId="0"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0" fillId="8" borderId="0" xfId="0" applyFill="1" applyAlignment="1">
      <alignment vertical="center"/>
    </xf>
    <xf numFmtId="166" fontId="32" fillId="14" borderId="0" xfId="0" applyNumberFormat="1" applyFont="1" applyFill="1" applyBorder="1" applyAlignment="1">
      <alignment horizontal="center" vertical="center"/>
    </xf>
    <xf numFmtId="166" fontId="32" fillId="15" borderId="12" xfId="0" applyNumberFormat="1" applyFont="1" applyFill="1" applyBorder="1" applyAlignment="1">
      <alignment horizontal="center" vertical="center"/>
    </xf>
    <xf numFmtId="166" fontId="32" fillId="15" borderId="0" xfId="0" applyNumberFormat="1" applyFont="1" applyFill="1" applyBorder="1" applyAlignment="1">
      <alignment horizontal="center" vertical="center"/>
    </xf>
    <xf numFmtId="166" fontId="32" fillId="16" borderId="12" xfId="0" applyNumberFormat="1" applyFont="1" applyFill="1" applyBorder="1" applyAlignment="1">
      <alignment horizontal="center" vertical="center"/>
    </xf>
    <xf numFmtId="166" fontId="32" fillId="16" borderId="0" xfId="0" applyNumberFormat="1" applyFont="1" applyFill="1" applyBorder="1" applyAlignment="1">
      <alignment horizontal="center" vertical="center"/>
    </xf>
    <xf numFmtId="166" fontId="32" fillId="16" borderId="10" xfId="0" applyNumberFormat="1" applyFont="1" applyFill="1" applyBorder="1" applyAlignment="1">
      <alignment horizontal="center" vertical="center"/>
    </xf>
    <xf numFmtId="0" fontId="1" fillId="14" borderId="14" xfId="0" applyFont="1" applyFill="1" applyBorder="1" applyAlignment="1">
      <alignment horizontal="left" vertical="center" wrapText="1"/>
    </xf>
    <xf numFmtId="0" fontId="1" fillId="14" borderId="11" xfId="0" applyFont="1" applyFill="1" applyBorder="1" applyAlignment="1">
      <alignment horizontal="left" vertical="center" wrapText="1"/>
    </xf>
    <xf numFmtId="1" fontId="1" fillId="14" borderId="11" xfId="0" applyNumberFormat="1" applyFont="1" applyFill="1" applyBorder="1" applyAlignment="1">
      <alignment horizontal="left" vertical="center" wrapText="1"/>
    </xf>
    <xf numFmtId="0" fontId="1" fillId="15" borderId="11" xfId="0" applyFont="1" applyFill="1" applyBorder="1" applyAlignment="1">
      <alignment horizontal="left" vertical="center" wrapText="1"/>
    </xf>
    <xf numFmtId="0" fontId="7" fillId="8" borderId="0" xfId="0" applyFont="1" applyFill="1" applyAlignment="1">
      <alignment vertical="center"/>
    </xf>
    <xf numFmtId="0" fontId="0" fillId="8" borderId="0" xfId="0" applyFill="1" applyAlignment="1"/>
    <xf numFmtId="0" fontId="2" fillId="13" borderId="29" xfId="0" applyFont="1" applyFill="1" applyBorder="1" applyAlignment="1">
      <alignment horizontal="left" vertical="center" wrapText="1" indent="1"/>
    </xf>
    <xf numFmtId="0" fontId="1" fillId="16" borderId="11" xfId="0" applyFont="1" applyFill="1" applyBorder="1" applyAlignment="1">
      <alignment horizontal="left" vertical="center" wrapText="1"/>
    </xf>
    <xf numFmtId="0" fontId="29" fillId="0" borderId="0" xfId="0" applyFont="1" applyAlignment="1">
      <alignment horizontal="center"/>
    </xf>
    <xf numFmtId="0" fontId="41" fillId="23" borderId="0" xfId="0" applyFont="1" applyFill="1" applyBorder="1" applyAlignment="1">
      <alignment horizontal="center" vertical="center"/>
    </xf>
    <xf numFmtId="0" fontId="41" fillId="23" borderId="15" xfId="0" applyFont="1" applyFill="1" applyBorder="1" applyAlignment="1">
      <alignment horizontal="center" vertical="center"/>
    </xf>
    <xf numFmtId="0" fontId="41" fillId="23" borderId="0" xfId="0" applyFont="1" applyFill="1" applyBorder="1" applyAlignment="1">
      <alignment vertical="center"/>
    </xf>
    <xf numFmtId="0" fontId="41" fillId="23" borderId="15" xfId="0" applyFont="1" applyFill="1" applyBorder="1" applyAlignment="1">
      <alignment vertical="center"/>
    </xf>
    <xf numFmtId="0" fontId="41" fillId="21" borderId="0" xfId="0" applyFont="1" applyFill="1" applyBorder="1" applyAlignment="1">
      <alignment horizontal="center" vertical="center"/>
    </xf>
    <xf numFmtId="0" fontId="41" fillId="21" borderId="15" xfId="0" applyFont="1" applyFill="1" applyBorder="1" applyAlignment="1">
      <alignment horizontal="center" vertical="center"/>
    </xf>
    <xf numFmtId="0" fontId="41" fillId="19" borderId="17" xfId="0" applyFont="1" applyFill="1" applyBorder="1" applyAlignment="1">
      <alignment horizontal="center" vertical="center"/>
    </xf>
    <xf numFmtId="0" fontId="41" fillId="19" borderId="0" xfId="0" applyFont="1" applyFill="1" applyBorder="1" applyAlignment="1">
      <alignment horizontal="center" vertical="center"/>
    </xf>
    <xf numFmtId="0" fontId="41" fillId="19" borderId="15" xfId="0" applyFont="1" applyFill="1" applyBorder="1" applyAlignment="1">
      <alignment horizontal="center" vertical="center"/>
    </xf>
    <xf numFmtId="0" fontId="41" fillId="19" borderId="17" xfId="0" applyFont="1" applyFill="1" applyBorder="1" applyAlignment="1">
      <alignment vertical="center"/>
    </xf>
    <xf numFmtId="0" fontId="41" fillId="19" borderId="0" xfId="0" applyFont="1" applyFill="1" applyBorder="1" applyAlignment="1">
      <alignment vertical="center"/>
    </xf>
    <xf numFmtId="0" fontId="41" fillId="19" borderId="15" xfId="0" applyFont="1" applyFill="1" applyBorder="1" applyAlignment="1">
      <alignment vertical="center"/>
    </xf>
    <xf numFmtId="0" fontId="41" fillId="22" borderId="17" xfId="0" applyFont="1" applyFill="1" applyBorder="1" applyAlignment="1">
      <alignment horizontal="center" vertical="center"/>
    </xf>
    <xf numFmtId="0" fontId="41" fillId="22" borderId="0"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7" xfId="0" applyFont="1" applyFill="1" applyBorder="1" applyAlignment="1">
      <alignment vertical="center"/>
    </xf>
    <xf numFmtId="0" fontId="41" fillId="22" borderId="0" xfId="0" applyFont="1" applyFill="1" applyBorder="1" applyAlignment="1">
      <alignment vertical="center"/>
    </xf>
    <xf numFmtId="0" fontId="41" fillId="22" borderId="15" xfId="0" applyFont="1" applyFill="1" applyBorder="1" applyAlignment="1">
      <alignment vertical="center"/>
    </xf>
    <xf numFmtId="0" fontId="45" fillId="0" borderId="15" xfId="0" applyFont="1" applyBorder="1" applyAlignment="1">
      <alignment horizontal="center" vertical="center"/>
    </xf>
    <xf numFmtId="0" fontId="41" fillId="20" borderId="17" xfId="0" applyFont="1" applyFill="1" applyBorder="1" applyAlignment="1">
      <alignment horizontal="center" vertical="center"/>
    </xf>
    <xf numFmtId="0" fontId="41" fillId="20" borderId="0" xfId="0" applyFont="1" applyFill="1" applyBorder="1" applyAlignment="1">
      <alignment horizontal="center" vertical="center"/>
    </xf>
    <xf numFmtId="0" fontId="41" fillId="20" borderId="15" xfId="0" applyFont="1" applyFill="1" applyBorder="1" applyAlignment="1">
      <alignment horizontal="center" vertical="center"/>
    </xf>
    <xf numFmtId="0" fontId="41" fillId="20" borderId="17" xfId="0" applyFont="1" applyFill="1" applyBorder="1" applyAlignment="1">
      <alignment vertical="center"/>
    </xf>
    <xf numFmtId="0" fontId="41" fillId="20" borderId="0" xfId="0" applyFont="1" applyFill="1" applyBorder="1" applyAlignment="1">
      <alignment vertical="center"/>
    </xf>
    <xf numFmtId="0" fontId="41" fillId="20" borderId="15" xfId="0" applyFont="1" applyFill="1" applyBorder="1" applyAlignment="1">
      <alignment vertical="center"/>
    </xf>
    <xf numFmtId="0" fontId="41" fillId="17" borderId="17" xfId="0" applyFont="1" applyFill="1" applyBorder="1" applyAlignment="1">
      <alignment horizontal="center" vertical="center"/>
    </xf>
    <xf numFmtId="0" fontId="41" fillId="17" borderId="0" xfId="0" applyFont="1" applyFill="1" applyBorder="1" applyAlignment="1">
      <alignment horizontal="center" vertical="center"/>
    </xf>
    <xf numFmtId="0" fontId="41" fillId="17" borderId="15" xfId="0" applyFont="1" applyFill="1" applyBorder="1" applyAlignment="1">
      <alignment horizontal="center" vertical="center"/>
    </xf>
    <xf numFmtId="0" fontId="41" fillId="17" borderId="17" xfId="0" applyFont="1" applyFill="1" applyBorder="1" applyAlignment="1">
      <alignment vertical="center"/>
    </xf>
    <xf numFmtId="0" fontId="41" fillId="17" borderId="0" xfId="0" applyFont="1" applyFill="1" applyBorder="1" applyAlignment="1">
      <alignment vertical="center"/>
    </xf>
    <xf numFmtId="0" fontId="41" fillId="17" borderId="15" xfId="0" applyFont="1" applyFill="1" applyBorder="1" applyAlignment="1">
      <alignment vertical="center"/>
    </xf>
    <xf numFmtId="0" fontId="41" fillId="21" borderId="17" xfId="0" applyFont="1" applyFill="1" applyBorder="1" applyAlignment="1">
      <alignment horizontal="center" vertical="center"/>
    </xf>
    <xf numFmtId="0" fontId="0" fillId="0" borderId="0" xfId="0" applyFont="1" applyFill="1" applyAlignment="1">
      <alignment horizontal="left" vertical="top" wrapText="1"/>
    </xf>
    <xf numFmtId="0" fontId="3" fillId="0" borderId="26" xfId="0" applyFont="1" applyBorder="1" applyAlignment="1">
      <alignment horizontal="left" vertical="top" wrapText="1"/>
    </xf>
  </cellXfs>
  <cellStyles count="2">
    <cellStyle name="Hyperlink" xfId="1" builtinId="8"/>
    <cellStyle name="Normal" xfId="0" builtinId="0"/>
  </cellStyles>
  <dxfs count="82">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9"/>
        <color theme="1"/>
        <name val="Verdana"/>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Verdana"/>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indexed="64"/>
          <bgColor theme="8"/>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indexed="64"/>
          <bgColor theme="8"/>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8"/>
        </patternFill>
      </fill>
      <alignment horizontal="left" vertical="bottom" textRotation="0" wrapText="0" indent="0" justifyLastLine="0" shrinkToFit="0" readingOrder="0"/>
    </dxf>
    <dxf>
      <border>
        <left style="thin">
          <color rgb="FFFF0000"/>
        </left>
        <right style="thin">
          <color rgb="FFFF0000"/>
        </right>
        <top style="thin">
          <color rgb="FFFF0000"/>
        </top>
        <bottom style="thin">
          <color rgb="FFFF0000"/>
        </bottom>
        <vertical/>
        <horizontal/>
      </border>
    </dxf>
    <dxf>
      <fill>
        <patternFill>
          <bgColor rgb="FFFFFF00"/>
        </patternFill>
      </fill>
    </dxf>
    <dxf>
      <font>
        <color theme="0"/>
      </font>
      <fill>
        <patternFill>
          <bgColor rgb="FFFF7F00"/>
        </patternFill>
      </fill>
    </dxf>
    <dxf>
      <font>
        <color theme="0"/>
      </font>
      <fill>
        <patternFill>
          <bgColor rgb="FFFFC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colors>
    <mruColors>
      <color rgb="FF0093FF"/>
      <color rgb="FFFF7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RECORDS &amp; INFORMATION MANAGEMENT MATURITY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5756491177346108"/>
          <c:y val="0.17577496891835889"/>
          <c:w val="0.501959658319174"/>
          <c:h val="0.72059326086263509"/>
        </c:manualLayout>
      </c:layout>
      <c:radarChart>
        <c:radarStyle val="marker"/>
        <c:varyColors val="0"/>
        <c:ser>
          <c:idx val="0"/>
          <c:order val="0"/>
          <c:tx>
            <c:strRef>
              <c:f>Results!$F$5</c:f>
              <c:strCache>
                <c:ptCount val="1"/>
                <c:pt idx="0">
                  <c:v>MATURITY SCORE</c:v>
                </c:pt>
              </c:strCache>
            </c:strRef>
          </c:tx>
          <c:spPr>
            <a:ln w="28575" cap="rnd">
              <a:solidFill>
                <a:schemeClr val="accent1"/>
              </a:solidFill>
              <a:round/>
            </a:ln>
            <a:effectLst/>
          </c:spPr>
          <c:marker>
            <c:symbol val="none"/>
          </c:marker>
          <c:cat>
            <c:strRef>
              <c:f>Results!$E$6:$E$24</c:f>
              <c:strCache>
                <c:ptCount val="19"/>
                <c:pt idx="0">
                  <c:v>Q1. High Risk / High Value Business &amp; Systems</c:v>
                </c:pt>
                <c:pt idx="1">
                  <c:v>Q2. Information Risk</c:v>
                </c:pt>
                <c:pt idx="2">
                  <c:v>Q3. Senior Responsible Officer</c:v>
                </c:pt>
                <c:pt idx="3">
                  <c:v>Q4. Records &amp; Information Strategy</c:v>
                </c:pt>
                <c:pt idx="4">
                  <c:v>Q5. Records &amp; Information Policy</c:v>
                </c:pt>
                <c:pt idx="5">
                  <c:v>Q6. RIM Responsibilities</c:v>
                </c:pt>
                <c:pt idx="6">
                  <c:v>Q7. Capability &amp; Capacity </c:v>
                </c:pt>
                <c:pt idx="7">
                  <c:v>Q8. Outsourcing &amp; Contracts</c:v>
                </c:pt>
                <c:pt idx="8">
                  <c:v>Q9. Performance Monitoring </c:v>
                </c:pt>
                <c:pt idx="9">
                  <c:v>Q10. Security &amp; Protection</c:v>
                </c:pt>
                <c:pt idx="10">
                  <c:v>Q11. Search &amp; Discovery </c:v>
                </c:pt>
                <c:pt idx="11">
                  <c:v>Q12. Quality Records and Information</c:v>
                </c:pt>
                <c:pt idx="12">
                  <c:v>Q13. Use &amp; Re-Use</c:v>
                </c:pt>
                <c:pt idx="13">
                  <c:v>Q14. Systems Design </c:v>
                </c:pt>
                <c:pt idx="14">
                  <c:v>Q15. Create, Collect, Capture </c:v>
                </c:pt>
                <c:pt idx="15">
                  <c:v>Q16. Storage </c:v>
                </c:pt>
                <c:pt idx="16">
                  <c:v>Q17. Retention &amp; Disposal</c:v>
                </c:pt>
                <c:pt idx="17">
                  <c:v>Q18. Transfer </c:v>
                </c:pt>
                <c:pt idx="18">
                  <c:v>Q19. Access Directions</c:v>
                </c:pt>
              </c:strCache>
            </c:strRef>
          </c:cat>
          <c:val>
            <c:numRef>
              <c:f>Results!$F$6:$F$24</c:f>
              <c:numCache>
                <c:formatCode>General</c:formatCode>
                <c:ptCount val="19"/>
                <c:pt idx="0">
                  <c:v>3</c:v>
                </c:pt>
                <c:pt idx="1">
                  <c:v>4</c:v>
                </c:pt>
                <c:pt idx="2">
                  <c:v>1</c:v>
                </c:pt>
                <c:pt idx="3" formatCode="0">
                  <c:v>4</c:v>
                </c:pt>
                <c:pt idx="4" formatCode="0">
                  <c:v>2</c:v>
                </c:pt>
                <c:pt idx="5">
                  <c:v>3</c:v>
                </c:pt>
                <c:pt idx="6">
                  <c:v>3</c:v>
                </c:pt>
                <c:pt idx="7">
                  <c:v>2</c:v>
                </c:pt>
                <c:pt idx="8">
                  <c:v>4</c:v>
                </c:pt>
                <c:pt idx="9">
                  <c:v>3</c:v>
                </c:pt>
                <c:pt idx="10">
                  <c:v>1</c:v>
                </c:pt>
                <c:pt idx="11">
                  <c:v>2</c:v>
                </c:pt>
                <c:pt idx="12">
                  <c:v>3</c:v>
                </c:pt>
                <c:pt idx="13">
                  <c:v>5</c:v>
                </c:pt>
                <c:pt idx="14">
                  <c:v>4</c:v>
                </c:pt>
                <c:pt idx="15">
                  <c:v>3</c:v>
                </c:pt>
                <c:pt idx="16">
                  <c:v>2</c:v>
                </c:pt>
                <c:pt idx="17">
                  <c:v>1</c:v>
                </c:pt>
                <c:pt idx="18">
                  <c:v>2</c:v>
                </c:pt>
              </c:numCache>
            </c:numRef>
          </c:val>
          <c:extLst>
            <c:ext xmlns:c16="http://schemas.microsoft.com/office/drawing/2014/chart" uri="{C3380CC4-5D6E-409C-BE32-E72D297353CC}">
              <c16:uniqueId val="{00000000-B026-4B94-8523-4AF2D8F01EDC}"/>
            </c:ext>
          </c:extLst>
        </c:ser>
        <c:ser>
          <c:idx val="1"/>
          <c:order val="1"/>
          <c:tx>
            <c:strRef>
              <c:f>Results!$K$5</c:f>
              <c:strCache>
                <c:ptCount val="1"/>
                <c:pt idx="0">
                  <c:v>BASELINE COMPLIANCE</c:v>
                </c:pt>
              </c:strCache>
            </c:strRef>
          </c:tx>
          <c:spPr>
            <a:ln w="28575" cap="rnd">
              <a:solidFill>
                <a:schemeClr val="accent2"/>
              </a:solidFill>
              <a:round/>
            </a:ln>
            <a:effectLst/>
          </c:spPr>
          <c:marker>
            <c:symbol val="none"/>
          </c:marker>
          <c:cat>
            <c:strRef>
              <c:f>Results!$E$6:$E$24</c:f>
              <c:strCache>
                <c:ptCount val="19"/>
                <c:pt idx="0">
                  <c:v>Q1. High Risk / High Value Business &amp; Systems</c:v>
                </c:pt>
                <c:pt idx="1">
                  <c:v>Q2. Information Risk</c:v>
                </c:pt>
                <c:pt idx="2">
                  <c:v>Q3. Senior Responsible Officer</c:v>
                </c:pt>
                <c:pt idx="3">
                  <c:v>Q4. Records &amp; Information Strategy</c:v>
                </c:pt>
                <c:pt idx="4">
                  <c:v>Q5. Records &amp; Information Policy</c:v>
                </c:pt>
                <c:pt idx="5">
                  <c:v>Q6. RIM Responsibilities</c:v>
                </c:pt>
                <c:pt idx="6">
                  <c:v>Q7. Capability &amp; Capacity </c:v>
                </c:pt>
                <c:pt idx="7">
                  <c:v>Q8. Outsourcing &amp; Contracts</c:v>
                </c:pt>
                <c:pt idx="8">
                  <c:v>Q9. Performance Monitoring </c:v>
                </c:pt>
                <c:pt idx="9">
                  <c:v>Q10. Security &amp; Protection</c:v>
                </c:pt>
                <c:pt idx="10">
                  <c:v>Q11. Search &amp; Discovery </c:v>
                </c:pt>
                <c:pt idx="11">
                  <c:v>Q12. Quality Records and Information</c:v>
                </c:pt>
                <c:pt idx="12">
                  <c:v>Q13. Use &amp; Re-Use</c:v>
                </c:pt>
                <c:pt idx="13">
                  <c:v>Q14. Systems Design </c:v>
                </c:pt>
                <c:pt idx="14">
                  <c:v>Q15. Create, Collect, Capture </c:v>
                </c:pt>
                <c:pt idx="15">
                  <c:v>Q16. Storage </c:v>
                </c:pt>
                <c:pt idx="16">
                  <c:v>Q17. Retention &amp; Disposal</c:v>
                </c:pt>
                <c:pt idx="17">
                  <c:v>Q18. Transfer </c:v>
                </c:pt>
                <c:pt idx="18">
                  <c:v>Q19. Access Directions</c:v>
                </c:pt>
              </c:strCache>
            </c:strRef>
          </c:cat>
          <c:val>
            <c:numRef>
              <c:f>Results!$K$6:$K$24</c:f>
              <c:numCache>
                <c:formatCode>0.0</c:formatCode>
                <c:ptCount val="1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numCache>
            </c:numRef>
          </c:val>
          <c:extLst>
            <c:ext xmlns:c16="http://schemas.microsoft.com/office/drawing/2014/chart" uri="{C3380CC4-5D6E-409C-BE32-E72D297353CC}">
              <c16:uniqueId val="{00000001-B026-4B94-8523-4AF2D8F01EDC}"/>
            </c:ext>
          </c:extLst>
        </c:ser>
        <c:dLbls>
          <c:showLegendKey val="0"/>
          <c:showVal val="0"/>
          <c:showCatName val="0"/>
          <c:showSerName val="0"/>
          <c:showPercent val="0"/>
          <c:showBubbleSize val="0"/>
        </c:dLbls>
        <c:axId val="206779992"/>
        <c:axId val="206773720"/>
      </c:radarChart>
      <c:catAx>
        <c:axId val="206779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773720"/>
        <c:crosses val="autoZero"/>
        <c:auto val="1"/>
        <c:lblAlgn val="ctr"/>
        <c:lblOffset val="100"/>
        <c:noMultiLvlLbl val="0"/>
      </c:catAx>
      <c:valAx>
        <c:axId val="20677372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779992"/>
        <c:crosses val="autoZero"/>
        <c:crossBetween val="between"/>
        <c:majorUnit val="1"/>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GB"/>
              <a:t>RECORDS &amp; INFORMATION MANAGEMENT MATURITY </a:t>
            </a:r>
            <a:endParaRPr lang="en-AU"/>
          </a:p>
        </c:rich>
      </c:tx>
      <c:layout>
        <c:manualLayout>
          <c:xMode val="edge"/>
          <c:yMode val="edge"/>
          <c:x val="0.36523624140876398"/>
          <c:y val="4.57657726375034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manualLayout>
          <c:layoutTarget val="inner"/>
          <c:xMode val="edge"/>
          <c:yMode val="edge"/>
          <c:x val="6.5752658966998279E-2"/>
          <c:y val="0.16085734947601937"/>
          <c:w val="0.91795908768525258"/>
          <c:h val="0.62693477207836212"/>
        </c:manualLayout>
      </c:layout>
      <c:barChart>
        <c:barDir val="col"/>
        <c:grouping val="clustered"/>
        <c:varyColors val="0"/>
        <c:ser>
          <c:idx val="0"/>
          <c:order val="0"/>
          <c:tx>
            <c:strRef>
              <c:f>Results!$F$5</c:f>
              <c:strCache>
                <c:ptCount val="1"/>
                <c:pt idx="0">
                  <c:v>MATURITY SCORE</c:v>
                </c:pt>
              </c:strCache>
            </c:strRef>
          </c:tx>
          <c:spPr>
            <a:solidFill>
              <a:schemeClr val="accent1"/>
            </a:solidFill>
            <a:ln>
              <a:noFill/>
            </a:ln>
            <a:effectLst/>
          </c:spPr>
          <c:invertIfNegative val="0"/>
          <c:dLbls>
            <c:delete val="1"/>
          </c:dLbls>
          <c:cat>
            <c:strRef>
              <c:f>Results!$E$6:$E$24</c:f>
              <c:strCache>
                <c:ptCount val="19"/>
                <c:pt idx="0">
                  <c:v>Q1. High Risk / High Value Business &amp; Systems</c:v>
                </c:pt>
                <c:pt idx="1">
                  <c:v>Q2. Information Risk</c:v>
                </c:pt>
                <c:pt idx="2">
                  <c:v>Q3. Senior Responsible Officer</c:v>
                </c:pt>
                <c:pt idx="3">
                  <c:v>Q4. Records &amp; Information Strategy</c:v>
                </c:pt>
                <c:pt idx="4">
                  <c:v>Q5. Records &amp; Information Policy</c:v>
                </c:pt>
                <c:pt idx="5">
                  <c:v>Q6. RIM Responsibilities</c:v>
                </c:pt>
                <c:pt idx="6">
                  <c:v>Q7. Capability &amp; Capacity </c:v>
                </c:pt>
                <c:pt idx="7">
                  <c:v>Q8. Outsourcing &amp; Contracts</c:v>
                </c:pt>
                <c:pt idx="8">
                  <c:v>Q9. Performance Monitoring </c:v>
                </c:pt>
                <c:pt idx="9">
                  <c:v>Q10. Security &amp; Protection</c:v>
                </c:pt>
                <c:pt idx="10">
                  <c:v>Q11. Search &amp; Discovery </c:v>
                </c:pt>
                <c:pt idx="11">
                  <c:v>Q12. Quality Records and Information</c:v>
                </c:pt>
                <c:pt idx="12">
                  <c:v>Q13. Use &amp; Re-Use</c:v>
                </c:pt>
                <c:pt idx="13">
                  <c:v>Q14. Systems Design </c:v>
                </c:pt>
                <c:pt idx="14">
                  <c:v>Q15. Create, Collect, Capture </c:v>
                </c:pt>
                <c:pt idx="15">
                  <c:v>Q16. Storage </c:v>
                </c:pt>
                <c:pt idx="16">
                  <c:v>Q17. Retention &amp; Disposal</c:v>
                </c:pt>
                <c:pt idx="17">
                  <c:v>Q18. Transfer </c:v>
                </c:pt>
                <c:pt idx="18">
                  <c:v>Q19. Access Directions</c:v>
                </c:pt>
              </c:strCache>
            </c:strRef>
          </c:cat>
          <c:val>
            <c:numRef>
              <c:f>Results!$F$6:$F$24</c:f>
              <c:numCache>
                <c:formatCode>General</c:formatCode>
                <c:ptCount val="19"/>
                <c:pt idx="0">
                  <c:v>3</c:v>
                </c:pt>
                <c:pt idx="1">
                  <c:v>4</c:v>
                </c:pt>
                <c:pt idx="2">
                  <c:v>1</c:v>
                </c:pt>
                <c:pt idx="3" formatCode="0">
                  <c:v>4</c:v>
                </c:pt>
                <c:pt idx="4" formatCode="0">
                  <c:v>2</c:v>
                </c:pt>
                <c:pt idx="5">
                  <c:v>3</c:v>
                </c:pt>
                <c:pt idx="6">
                  <c:v>3</c:v>
                </c:pt>
                <c:pt idx="7">
                  <c:v>2</c:v>
                </c:pt>
                <c:pt idx="8">
                  <c:v>4</c:v>
                </c:pt>
                <c:pt idx="9">
                  <c:v>3</c:v>
                </c:pt>
                <c:pt idx="10">
                  <c:v>1</c:v>
                </c:pt>
                <c:pt idx="11">
                  <c:v>2</c:v>
                </c:pt>
                <c:pt idx="12">
                  <c:v>3</c:v>
                </c:pt>
                <c:pt idx="13">
                  <c:v>5</c:v>
                </c:pt>
                <c:pt idx="14">
                  <c:v>4</c:v>
                </c:pt>
                <c:pt idx="15">
                  <c:v>3</c:v>
                </c:pt>
                <c:pt idx="16">
                  <c:v>2</c:v>
                </c:pt>
                <c:pt idx="17">
                  <c:v>1</c:v>
                </c:pt>
                <c:pt idx="18">
                  <c:v>2</c:v>
                </c:pt>
              </c:numCache>
            </c:numRef>
          </c:val>
          <c:extLst>
            <c:ext xmlns:c16="http://schemas.microsoft.com/office/drawing/2014/chart" uri="{C3380CC4-5D6E-409C-BE32-E72D297353CC}">
              <c16:uniqueId val="{00000000-06A5-482A-BF0D-0518ADDA97AA}"/>
            </c:ext>
          </c:extLst>
        </c:ser>
        <c:dLbls>
          <c:showLegendKey val="0"/>
          <c:showVal val="1"/>
          <c:showCatName val="0"/>
          <c:showSerName val="0"/>
          <c:showPercent val="0"/>
          <c:showBubbleSize val="0"/>
        </c:dLbls>
        <c:gapWidth val="247"/>
        <c:overlap val="-25"/>
        <c:axId val="206777248"/>
        <c:axId val="206775288"/>
      </c:barChart>
      <c:lineChart>
        <c:grouping val="standard"/>
        <c:varyColors val="0"/>
        <c:ser>
          <c:idx val="1"/>
          <c:order val="1"/>
          <c:tx>
            <c:strRef>
              <c:f>Results!$K$5</c:f>
              <c:strCache>
                <c:ptCount val="1"/>
                <c:pt idx="0">
                  <c:v>BASELINE COMPLIANCE</c:v>
                </c:pt>
              </c:strCache>
            </c:strRef>
          </c:tx>
          <c:spPr>
            <a:ln w="22225" cap="rnd">
              <a:solidFill>
                <a:schemeClr val="accent2"/>
              </a:solidFill>
              <a:round/>
            </a:ln>
            <a:effectLst/>
          </c:spPr>
          <c:marker>
            <c:symbol val="none"/>
          </c:marker>
          <c:dLbls>
            <c:delete val="1"/>
          </c:dLbls>
          <c:cat>
            <c:strRef>
              <c:f>Results!$E$6:$E$24</c:f>
              <c:strCache>
                <c:ptCount val="19"/>
                <c:pt idx="0">
                  <c:v>Q1. High Risk / High Value Business &amp; Systems</c:v>
                </c:pt>
                <c:pt idx="1">
                  <c:v>Q2. Information Risk</c:v>
                </c:pt>
                <c:pt idx="2">
                  <c:v>Q3. Senior Responsible Officer</c:v>
                </c:pt>
                <c:pt idx="3">
                  <c:v>Q4. Records &amp; Information Strategy</c:v>
                </c:pt>
                <c:pt idx="4">
                  <c:v>Q5. Records &amp; Information Policy</c:v>
                </c:pt>
                <c:pt idx="5">
                  <c:v>Q6. RIM Responsibilities</c:v>
                </c:pt>
                <c:pt idx="6">
                  <c:v>Q7. Capability &amp; Capacity </c:v>
                </c:pt>
                <c:pt idx="7">
                  <c:v>Q8. Outsourcing &amp; Contracts</c:v>
                </c:pt>
                <c:pt idx="8">
                  <c:v>Q9. Performance Monitoring </c:v>
                </c:pt>
                <c:pt idx="9">
                  <c:v>Q10. Security &amp; Protection</c:v>
                </c:pt>
                <c:pt idx="10">
                  <c:v>Q11. Search &amp; Discovery </c:v>
                </c:pt>
                <c:pt idx="11">
                  <c:v>Q12. Quality Records and Information</c:v>
                </c:pt>
                <c:pt idx="12">
                  <c:v>Q13. Use &amp; Re-Use</c:v>
                </c:pt>
                <c:pt idx="13">
                  <c:v>Q14. Systems Design </c:v>
                </c:pt>
                <c:pt idx="14">
                  <c:v>Q15. Create, Collect, Capture </c:v>
                </c:pt>
                <c:pt idx="15">
                  <c:v>Q16. Storage </c:v>
                </c:pt>
                <c:pt idx="16">
                  <c:v>Q17. Retention &amp; Disposal</c:v>
                </c:pt>
                <c:pt idx="17">
                  <c:v>Q18. Transfer </c:v>
                </c:pt>
                <c:pt idx="18">
                  <c:v>Q19. Access Directions</c:v>
                </c:pt>
              </c:strCache>
            </c:strRef>
          </c:cat>
          <c:val>
            <c:numRef>
              <c:f>Results!$K$6:$K$24</c:f>
              <c:numCache>
                <c:formatCode>0.0</c:formatCode>
                <c:ptCount val="1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numCache>
            </c:numRef>
          </c:val>
          <c:smooth val="0"/>
          <c:extLst>
            <c:ext xmlns:c16="http://schemas.microsoft.com/office/drawing/2014/chart" uri="{C3380CC4-5D6E-409C-BE32-E72D297353CC}">
              <c16:uniqueId val="{00000001-06A5-482A-BF0D-0518ADDA97AA}"/>
            </c:ext>
          </c:extLst>
        </c:ser>
        <c:dLbls>
          <c:showLegendKey val="0"/>
          <c:showVal val="1"/>
          <c:showCatName val="0"/>
          <c:showSerName val="0"/>
          <c:showPercent val="0"/>
          <c:showBubbleSize val="0"/>
        </c:dLbls>
        <c:marker val="1"/>
        <c:smooth val="0"/>
        <c:axId val="206777248"/>
        <c:axId val="206775288"/>
      </c:lineChart>
      <c:catAx>
        <c:axId val="20677724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206775288"/>
        <c:crosses val="autoZero"/>
        <c:auto val="1"/>
        <c:lblAlgn val="ctr"/>
        <c:lblOffset val="100"/>
        <c:noMultiLvlLbl val="0"/>
      </c:catAx>
      <c:valAx>
        <c:axId val="20677528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206777248"/>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133350</xdr:rowOff>
    </xdr:from>
    <xdr:to>
      <xdr:col>1</xdr:col>
      <xdr:colOff>609600</xdr:colOff>
      <xdr:row>0</xdr:row>
      <xdr:rowOff>800100</xdr:rowOff>
    </xdr:to>
    <xdr:pic>
      <xdr:nvPicPr>
        <xdr:cNvPr id="3" name="Picture 2">
          <a:extLst>
            <a:ext uri="{FF2B5EF4-FFF2-40B4-BE49-F238E27FC236}">
              <a16:creationId xmlns:a16="http://schemas.microsoft.com/office/drawing/2014/main" id="{147871D9-5090-4671-8D30-856F757F2603}"/>
            </a:ext>
          </a:extLst>
        </xdr:cNvPr>
        <xdr:cNvPicPr>
          <a:picLocks noChangeAspect="1"/>
        </xdr:cNvPicPr>
      </xdr:nvPicPr>
      <xdr:blipFill>
        <a:blip xmlns:r="http://schemas.openxmlformats.org/officeDocument/2006/relationships" r:embed="rId1"/>
        <a:stretch>
          <a:fillRect/>
        </a:stretch>
      </xdr:blipFill>
      <xdr:spPr>
        <a:xfrm>
          <a:off x="219075" y="133350"/>
          <a:ext cx="2333625"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206375</xdr:colOff>
      <xdr:row>2</xdr:row>
      <xdr:rowOff>82550</xdr:rowOff>
    </xdr:from>
    <xdr:to>
      <xdr:col>3</xdr:col>
      <xdr:colOff>596900</xdr:colOff>
      <xdr:row>2</xdr:row>
      <xdr:rowOff>749300</xdr:rowOff>
    </xdr:to>
    <xdr:pic>
      <xdr:nvPicPr>
        <xdr:cNvPr id="2" name="Picture 1">
          <a:extLst>
            <a:ext uri="{FF2B5EF4-FFF2-40B4-BE49-F238E27FC236}">
              <a16:creationId xmlns:a16="http://schemas.microsoft.com/office/drawing/2014/main" id="{EFAA82F2-E8FB-4942-929B-23D440BF5906}"/>
            </a:ext>
          </a:extLst>
        </xdr:cNvPr>
        <xdr:cNvPicPr>
          <a:picLocks noChangeAspect="1"/>
        </xdr:cNvPicPr>
      </xdr:nvPicPr>
      <xdr:blipFill>
        <a:blip xmlns:r="http://schemas.openxmlformats.org/officeDocument/2006/relationships" r:embed="rId1"/>
        <a:stretch>
          <a:fillRect/>
        </a:stretch>
      </xdr:blipFill>
      <xdr:spPr>
        <a:xfrm>
          <a:off x="206375" y="82550"/>
          <a:ext cx="2613025"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331908</xdr:colOff>
      <xdr:row>48</xdr:row>
      <xdr:rowOff>242419</xdr:rowOff>
    </xdr:from>
    <xdr:to>
      <xdr:col>7</xdr:col>
      <xdr:colOff>2037907</xdr:colOff>
      <xdr:row>66</xdr:row>
      <xdr:rowOff>342885</xdr:rowOff>
    </xdr:to>
    <xdr:graphicFrame macro="">
      <xdr:nvGraphicFramePr>
        <xdr:cNvPr id="2" name="Chart 3">
          <a:extLst>
            <a:ext uri="{FF2B5EF4-FFF2-40B4-BE49-F238E27FC236}">
              <a16:creationId xmlns:a16="http://schemas.microsoft.com/office/drawing/2014/main" id="{0E26AE30-563D-4909-B27A-228EDD2F26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25071</xdr:colOff>
      <xdr:row>27</xdr:row>
      <xdr:rowOff>27609</xdr:rowOff>
    </xdr:from>
    <xdr:to>
      <xdr:col>7</xdr:col>
      <xdr:colOff>2067442</xdr:colOff>
      <xdr:row>48</xdr:row>
      <xdr:rowOff>57027</xdr:rowOff>
    </xdr:to>
    <xdr:graphicFrame macro="">
      <xdr:nvGraphicFramePr>
        <xdr:cNvPr id="5" name="Chart 2">
          <a:extLst>
            <a:ext uri="{FF2B5EF4-FFF2-40B4-BE49-F238E27FC236}">
              <a16:creationId xmlns:a16="http://schemas.microsoft.com/office/drawing/2014/main" id="{EEA1EF4B-3620-4CED-BC81-75388BB48D3C}"/>
            </a:ext>
            <a:ext uri="{147F2762-F138-4A5C-976F-8EAC2B608ADB}">
              <a16:predDERef xmlns:a16="http://schemas.microsoft.com/office/drawing/2014/main" pred="{0E26AE30-563D-4909-B27A-228EDD2F26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385834</xdr:colOff>
      <xdr:row>2</xdr:row>
      <xdr:rowOff>109182</xdr:rowOff>
    </xdr:from>
    <xdr:to>
      <xdr:col>4</xdr:col>
      <xdr:colOff>790576</xdr:colOff>
      <xdr:row>2</xdr:row>
      <xdr:rowOff>775932</xdr:rowOff>
    </xdr:to>
    <xdr:pic>
      <xdr:nvPicPr>
        <xdr:cNvPr id="4" name="Picture 5">
          <a:extLst>
            <a:ext uri="{FF2B5EF4-FFF2-40B4-BE49-F238E27FC236}">
              <a16:creationId xmlns:a16="http://schemas.microsoft.com/office/drawing/2014/main" id="{474611D7-F7DD-4C3B-96CA-FD7F981CA660}"/>
            </a:ext>
          </a:extLst>
        </xdr:cNvPr>
        <xdr:cNvPicPr>
          <a:picLocks noChangeAspect="1"/>
        </xdr:cNvPicPr>
      </xdr:nvPicPr>
      <xdr:blipFill>
        <a:blip xmlns:r="http://schemas.openxmlformats.org/officeDocument/2006/relationships" r:embed="rId3"/>
        <a:stretch>
          <a:fillRect/>
        </a:stretch>
      </xdr:blipFill>
      <xdr:spPr>
        <a:xfrm>
          <a:off x="1624084" y="490182"/>
          <a:ext cx="2424042"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201341</xdr:colOff>
      <xdr:row>26</xdr:row>
      <xdr:rowOff>170365</xdr:rowOff>
    </xdr:from>
    <xdr:to>
      <xdr:col>22</xdr:col>
      <xdr:colOff>189369</xdr:colOff>
      <xdr:row>53</xdr:row>
      <xdr:rowOff>91826</xdr:rowOff>
    </xdr:to>
    <xdr:pic>
      <xdr:nvPicPr>
        <xdr:cNvPr id="3" name="Picture 2">
          <a:extLst>
            <a:ext uri="{FF2B5EF4-FFF2-40B4-BE49-F238E27FC236}">
              <a16:creationId xmlns:a16="http://schemas.microsoft.com/office/drawing/2014/main" id="{987649DF-D541-407A-9C14-DC2634B4E32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829" y="5265853"/>
          <a:ext cx="13539857" cy="4939510"/>
        </a:xfrm>
        <a:prstGeom prst="rect">
          <a:avLst/>
        </a:prstGeom>
        <a:noFill/>
      </xdr:spPr>
    </xdr:pic>
    <xdr:clientData/>
  </xdr:twoCellAnchor>
  <xdr:twoCellAnchor editAs="oneCell">
    <xdr:from>
      <xdr:col>2</xdr:col>
      <xdr:colOff>61951</xdr:colOff>
      <xdr:row>4</xdr:row>
      <xdr:rowOff>108413</xdr:rowOff>
    </xdr:from>
    <xdr:to>
      <xdr:col>22</xdr:col>
      <xdr:colOff>153639</xdr:colOff>
      <xdr:row>25</xdr:row>
      <xdr:rowOff>180587</xdr:rowOff>
    </xdr:to>
    <xdr:pic>
      <xdr:nvPicPr>
        <xdr:cNvPr id="5" name="Picture 4">
          <a:extLst>
            <a:ext uri="{FF2B5EF4-FFF2-40B4-BE49-F238E27FC236}">
              <a16:creationId xmlns:a16="http://schemas.microsoft.com/office/drawing/2014/main" id="{22B86589-C0E9-9C4D-9DDF-8D14ACA8671A}"/>
            </a:ext>
          </a:extLst>
        </xdr:cNvPr>
        <xdr:cNvPicPr>
          <a:picLocks noChangeAspect="1"/>
        </xdr:cNvPicPr>
      </xdr:nvPicPr>
      <xdr:blipFill>
        <a:blip xmlns:r="http://schemas.openxmlformats.org/officeDocument/2006/relationships" r:embed="rId2"/>
        <a:stretch>
          <a:fillRect/>
        </a:stretch>
      </xdr:blipFill>
      <xdr:spPr>
        <a:xfrm>
          <a:off x="944756" y="1115120"/>
          <a:ext cx="13411200" cy="3975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luster" displayName="Cluster" ref="A1:A21" totalsRowShown="0" headerRowDxfId="36" dataDxfId="35">
  <tableColumns count="1">
    <tableColumn id="1" xr3:uid="{00000000-0010-0000-0000-000001000000}" name="Cluster" dataDxfId="3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Education" displayName="Education" ref="S1:S6" totalsRowShown="0" dataDxfId="7">
  <autoFilter ref="S1:S6" xr:uid="{00000000-0009-0000-0100-00000B000000}"/>
  <tableColumns count="1">
    <tableColumn id="1" xr3:uid="{00000000-0010-0000-0900-000001000000}" name="Education" dataDxfId="6"/>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Universities" displayName="Universities" ref="U1:U11" totalsRowShown="0" dataDxfId="5">
  <autoFilter ref="U1:U11" xr:uid="{00000000-0009-0000-0100-00000C000000}"/>
  <tableColumns count="1">
    <tableColumn id="1" xr3:uid="{00000000-0010-0000-0A00-000001000000}" name="Universities" dataDxfId="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Councils" displayName="Councils" ref="W1:W138" totalsRowShown="0" dataDxfId="3">
  <autoFilter ref="W1:W138" xr:uid="{00000000-0009-0000-0100-00000D000000}"/>
  <tableColumns count="1">
    <tableColumn id="1" xr3:uid="{00000000-0010-0000-0B00-000001000000}" name="Councils" dataDxfId="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C000000}" name="Table3" displayName="Table3" ref="AA1:AA4" totalsRowShown="0" dataDxfId="1">
  <autoFilter ref="AA1:AA4" xr:uid="{00000000-0009-0000-0100-000003000000}"/>
  <tableColumns count="1">
    <tableColumn id="1" xr3:uid="{00000000-0010-0000-0C00-000001000000}" name="Category"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Premier_and_Cabinet" displayName="Premier_and_Cabinet" ref="C1:C28" totalsRowShown="0" headerRowDxfId="33" dataDxfId="31" headerRowBorderDxfId="32" tableBorderDxfId="30" totalsRowBorderDxfId="29">
  <autoFilter ref="C1:C28" xr:uid="{00000000-0009-0000-0100-000004000000}"/>
  <tableColumns count="1">
    <tableColumn id="1" xr3:uid="{00000000-0010-0000-0100-000001000000}" name="Premier_and_Cabinet " dataDxfId="2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reasury" displayName="Treasury" ref="E1:E21" totalsRowShown="0" headerRowDxfId="27" dataDxfId="25" headerRowBorderDxfId="26" tableBorderDxfId="24" totalsRowBorderDxfId="23">
  <autoFilter ref="E1:E21" xr:uid="{00000000-0009-0000-0100-000005000000}"/>
  <tableColumns count="1">
    <tableColumn id="1" xr3:uid="{00000000-0010-0000-0200-000001000000}" name="Treasury" dataDxfId="2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ransport_for_NSW" displayName="Transport_for_NSW" ref="G1:G10" totalsRowShown="0" dataDxfId="21">
  <autoFilter ref="G1:G10" xr:uid="{00000000-0009-0000-0100-000006000000}"/>
  <tableColumns count="1">
    <tableColumn id="1" xr3:uid="{00000000-0010-0000-0300-000001000000}" name="Transport_for_NSW" dataDxfId="2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Planning_Industry_and_Environment" displayName="Planning_Industry_and_Environment" ref="I1:I35" totalsRowShown="0" dataDxfId="19">
  <autoFilter ref="I1:I35" xr:uid="{00000000-0009-0000-0100-000007000000}"/>
  <tableColumns count="1">
    <tableColumn id="1" xr3:uid="{00000000-0010-0000-0400-000001000000}" name="Planning_Industry_and_Environment" dataDxfId="1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Regional_NSW" displayName="Regional_NSW" ref="K1:K24" totalsRowShown="0" dataDxfId="17">
  <autoFilter ref="K1:K24" xr:uid="{00000000-0009-0000-0100-000008000000}"/>
  <tableColumns count="1">
    <tableColumn id="1" xr3:uid="{00000000-0010-0000-0500-000001000000}" name="Regional_NSW" dataDxfId="1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Customer_Service" displayName="Customer_Service" ref="M1:M18" totalsRowShown="0" headerRowDxfId="15" dataDxfId="14">
  <autoFilter ref="M1:M18" xr:uid="{00000000-0009-0000-0100-000002000000}"/>
  <tableColumns count="1">
    <tableColumn id="1" xr3:uid="{00000000-0010-0000-0600-000001000000}" name="Customer_Service" dataDxfId="1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Communities_and_Justice" displayName="Communities_and_Justice" ref="O1:O55" totalsRowShown="0" headerRowDxfId="12" dataDxfId="11">
  <autoFilter ref="O1:O55" xr:uid="{00000000-0009-0000-0100-000009000000}"/>
  <tableColumns count="1">
    <tableColumn id="1" xr3:uid="{00000000-0010-0000-0700-000001000000}" name="Communities_and_Justice" dataDxfId="1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Health" displayName="Health" ref="Q1:Q38" totalsRowShown="0" dataDxfId="9">
  <autoFilter ref="Q1:Q38" xr:uid="{00000000-0009-0000-0100-00000A000000}"/>
  <tableColumns count="1">
    <tableColumn id="1" xr3:uid="{00000000-0010-0000-0800-000001000000}" name="Health" dataDxfId="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records.nsw.gov.au/recordkeeping/advice/monitoring/records-management-assessment-tool" TargetMode="External"/><Relationship Id="rId18" Type="http://schemas.openxmlformats.org/officeDocument/2006/relationships/hyperlink" Target="https://www.records.nsw.gov.au/recordkeeping/rules/procedures/making-access-directions" TargetMode="External"/><Relationship Id="rId26" Type="http://schemas.openxmlformats.org/officeDocument/2006/relationships/hyperlink" Target="https://www.records.nsw.gov.au/recordkeeping/advice/identifying-high-risk-business-impacts" TargetMode="External"/><Relationship Id="rId39" Type="http://schemas.openxmlformats.org/officeDocument/2006/relationships/hyperlink" Target="https://www.digital.nsw.gov.au/digital-service-toolkit/design-standards/reuse-and-repurpose" TargetMode="External"/><Relationship Id="rId21" Type="http://schemas.openxmlformats.org/officeDocument/2006/relationships/hyperlink" Target="https://www.records.nsw.gov.au/recordkeeping/advice/transfer" TargetMode="External"/><Relationship Id="rId34" Type="http://schemas.openxmlformats.org/officeDocument/2006/relationships/hyperlink" Target="https://www.digital.nsw.gov.au/sites/default/files/Information%20Management%20Responsibilities%20guidance%20v1.pdf" TargetMode="External"/><Relationship Id="rId42" Type="http://schemas.openxmlformats.org/officeDocument/2006/relationships/hyperlink" Target="https://www.records.nsw.gov.au/recordkeeping/create-and-capture" TargetMode="External"/><Relationship Id="rId47" Type="http://schemas.openxmlformats.org/officeDocument/2006/relationships/hyperlink" Target="https://www.records.nsw.gov.au/recordkeeping/standard-the-physical-storage-state-records" TargetMode="External"/><Relationship Id="rId50" Type="http://schemas.openxmlformats.org/officeDocument/2006/relationships/hyperlink" Target="https://www.records.nsw.gov.au/recordkeeping/advice/metadata-for-records-and-information" TargetMode="External"/><Relationship Id="rId55" Type="http://schemas.openxmlformats.org/officeDocument/2006/relationships/hyperlink" Target="https://www.records.nsw.gov.au/recordkeeping/advice/backup-systems" TargetMode="External"/><Relationship Id="rId63" Type="http://schemas.openxmlformats.org/officeDocument/2006/relationships/hyperlink" Target="https://www.records.nsw.gov.au/recordkeeping/advice/retention-and-disposal/implementing-a-retention-and-disposal-authority" TargetMode="External"/><Relationship Id="rId7" Type="http://schemas.openxmlformats.org/officeDocument/2006/relationships/hyperlink" Target="https://www.digital.nsw.gov.au/sites/default/files/Information%20Management%20Responsibilities%20guidance%20v1.pdf" TargetMode="External"/><Relationship Id="rId2" Type="http://schemas.openxmlformats.org/officeDocument/2006/relationships/hyperlink" Target="https://www.records.nsw.gov.au/recordkeeping/advice/faqs-information-security" TargetMode="External"/><Relationship Id="rId16" Type="http://schemas.openxmlformats.org/officeDocument/2006/relationships/hyperlink" Target="https://www.records.nsw.gov.au/recordkeeping/advice/mitigating-digital-information-management-challenges" TargetMode="External"/><Relationship Id="rId20" Type="http://schemas.openxmlformats.org/officeDocument/2006/relationships/hyperlink" Target="https://www.records.nsw.gov.au/recordkeeping/rules/procedures/disposal-authorisation" TargetMode="External"/><Relationship Id="rId29" Type="http://schemas.openxmlformats.org/officeDocument/2006/relationships/hyperlink" Target="https://www.records.nsw.gov.au/recordkeeping/resources/records-and-information-management-policy-checklist/checklist" TargetMode="External"/><Relationship Id="rId41" Type="http://schemas.openxmlformats.org/officeDocument/2006/relationships/hyperlink" Target="https://www.records.nsw.gov.au/recordkeeping/resources/reminders" TargetMode="External"/><Relationship Id="rId54" Type="http://schemas.openxmlformats.org/officeDocument/2006/relationships/hyperlink" Target="https://www.records.nsw.gov.au/recordkeeping/advice/designing%2C-implementing-%26-managing-systems" TargetMode="External"/><Relationship Id="rId62" Type="http://schemas.openxmlformats.org/officeDocument/2006/relationships/hyperlink" Target="https://www.records.nsw.gov.au/recordkeeping/advice/retention-and-disposal" TargetMode="External"/><Relationship Id="rId1" Type="http://schemas.openxmlformats.org/officeDocument/2006/relationships/hyperlink" Target="https://www.records.nsw.gov.au/recordkeeping/advice/identifying-high-value-and-high-risk-information" TargetMode="External"/><Relationship Id="rId6" Type="http://schemas.openxmlformats.org/officeDocument/2006/relationships/hyperlink" Target="https://www.records.nsw.gov.au/recordkeeping/resources/records-and-information-management-policy-checklist/checklist" TargetMode="External"/><Relationship Id="rId11" Type="http://schemas.openxmlformats.org/officeDocument/2006/relationships/hyperlink" Target="https://www.records.nsw.gov.au/recordkeeping/recordkeeping-online-modules" TargetMode="External"/><Relationship Id="rId24" Type="http://schemas.openxmlformats.org/officeDocument/2006/relationships/hyperlink" Target="https://www.records.nsw.gov.au/recordkeeping/advice/metadata-for-records-and-information/minimum-requirements" TargetMode="External"/><Relationship Id="rId32" Type="http://schemas.openxmlformats.org/officeDocument/2006/relationships/hyperlink" Target="https://www.records.nsw.gov.au/recordkeeping/advice/accountable-outsourcing" TargetMode="External"/><Relationship Id="rId37" Type="http://schemas.openxmlformats.org/officeDocument/2006/relationships/hyperlink" Target="https://www.records.nsw.gov.au/recordkeeping/cloud-computing-recordkeeping-requirements-checklist" TargetMode="External"/><Relationship Id="rId40" Type="http://schemas.openxmlformats.org/officeDocument/2006/relationships/hyperlink" Target="https://www.records.nsw.gov.au/recordkeeping/advice/using-cloud-computing-services" TargetMode="External"/><Relationship Id="rId45" Type="http://schemas.openxmlformats.org/officeDocument/2006/relationships/hyperlink" Target="https://www.digital.nsw.gov.au/policy/managing-data-information/information-classification-labelling-and-handling-guidelines" TargetMode="External"/><Relationship Id="rId53" Type="http://schemas.openxmlformats.org/officeDocument/2006/relationships/hyperlink" Target="https://data.nsw.gov.au/data-quality-reporting-tool" TargetMode="External"/><Relationship Id="rId58" Type="http://schemas.openxmlformats.org/officeDocument/2006/relationships/hyperlink" Target="https://www.records.nsw.gov.au/recordkeeping/advice/developing-systems-considerations" TargetMode="External"/><Relationship Id="rId66" Type="http://schemas.openxmlformats.org/officeDocument/2006/relationships/printerSettings" Target="../printerSettings/printerSettings4.bin"/><Relationship Id="rId5" Type="http://schemas.openxmlformats.org/officeDocument/2006/relationships/hyperlink" Target="https://www.records.nsw.gov.au/recordkeeping/resources/for-senior-responsible-officer" TargetMode="External"/><Relationship Id="rId15" Type="http://schemas.openxmlformats.org/officeDocument/2006/relationships/hyperlink" Target="https://www.records.nsw.gov.au/recordkeeping/advice/monitoring" TargetMode="External"/><Relationship Id="rId23" Type="http://schemas.openxmlformats.org/officeDocument/2006/relationships/hyperlink" Target="https://www.records.nsw.gov.au/recordkeeping/advice/metadata-for-records-and-information/minimum-requirements" TargetMode="External"/><Relationship Id="rId28" Type="http://schemas.openxmlformats.org/officeDocument/2006/relationships/hyperlink" Target="https://www.records.nsw.gov.au/recordkeeping/advice/identifying-high-risk-business-impacts" TargetMode="External"/><Relationship Id="rId36" Type="http://schemas.openxmlformats.org/officeDocument/2006/relationships/hyperlink" Target="https://www.records.nsw.gov.au/recordkeeping/advice/checklist-for-assessing-business-systems" TargetMode="External"/><Relationship Id="rId49" Type="http://schemas.openxmlformats.org/officeDocument/2006/relationships/hyperlink" Target="https://www.records.nsw.gov.au/recordkeeping/standard-the-physical-storage-state-records" TargetMode="External"/><Relationship Id="rId57" Type="http://schemas.openxmlformats.org/officeDocument/2006/relationships/hyperlink" Target="https://www.records.nsw.gov.au/recordkeeping/advice/monitoring/records-management-assessment-tool" TargetMode="External"/><Relationship Id="rId61" Type="http://schemas.openxmlformats.org/officeDocument/2006/relationships/hyperlink" Target="https://www.records.nsw.gov.au/recordkeeping/migrating-records%3A-managing-source-records-after-migration" TargetMode="External"/><Relationship Id="rId10" Type="http://schemas.openxmlformats.org/officeDocument/2006/relationships/hyperlink" Target="https://www.records.nsw.gov.au/recordkeeping/recordkeeping-online-modules" TargetMode="External"/><Relationship Id="rId19" Type="http://schemas.openxmlformats.org/officeDocument/2006/relationships/hyperlink" Target="https://www.records.nsw.gov.au/recordkeeping/advice/attorney-generals-guidelines" TargetMode="External"/><Relationship Id="rId31" Type="http://schemas.openxmlformats.org/officeDocument/2006/relationships/hyperlink" Target="https://www.records.nsw.gov.au/recordkeeping/advice/establishing-effective-information-management" TargetMode="External"/><Relationship Id="rId44" Type="http://schemas.openxmlformats.org/officeDocument/2006/relationships/hyperlink" Target="https://www.ipc.nsw.gov.au/guide-transition-cloud-managing-your-agencys-privacy-risks-may-2021" TargetMode="External"/><Relationship Id="rId52" Type="http://schemas.openxmlformats.org/officeDocument/2006/relationships/hyperlink" Target="https://www.digital.nsw.gov.au/policy/managing-data-information/information-management-framework" TargetMode="External"/><Relationship Id="rId60" Type="http://schemas.openxmlformats.org/officeDocument/2006/relationships/hyperlink" Target="https://www.records.nsw.gov.au/recordkeeping/standard-the-physical-storage-state-records" TargetMode="External"/><Relationship Id="rId65" Type="http://schemas.openxmlformats.org/officeDocument/2006/relationships/hyperlink" Target="https://www.records.nsw.gov.au/recordkeeping/advice/digital-transfer" TargetMode="External"/><Relationship Id="rId4" Type="http://schemas.openxmlformats.org/officeDocument/2006/relationships/hyperlink" Target="https://www.digital.nsw.gov.au/sites/default/files/Information%20Management%20Responsibilities%20guidance%20v1.pdf" TargetMode="External"/><Relationship Id="rId9" Type="http://schemas.openxmlformats.org/officeDocument/2006/relationships/hyperlink" Target="http://elearning.records.nsw.gov.au/2021%20Recordkeeping%20and%20you/index.html" TargetMode="External"/><Relationship Id="rId14" Type="http://schemas.openxmlformats.org/officeDocument/2006/relationships/hyperlink" Target="https://www.records.nsw.gov.au/recordkeeping/advice/monitoring/recordkeeping-performance" TargetMode="External"/><Relationship Id="rId22" Type="http://schemas.openxmlformats.org/officeDocument/2006/relationships/hyperlink" Target="https://www.records.nsw.gov.au/recordkeeping/advice/metadata-for-records-and-information/minimum-requirements" TargetMode="External"/><Relationship Id="rId27" Type="http://schemas.openxmlformats.org/officeDocument/2006/relationships/hyperlink" Target="https://www.records.nsw.gov.au/recordkeeping/advice/identifying-high-value-and-high-risk-information" TargetMode="External"/><Relationship Id="rId30" Type="http://schemas.openxmlformats.org/officeDocument/2006/relationships/hyperlink" Target="https://www.digital.nsw.gov.au/sites/default/files/Information%20Management%20Responsibilities%20guidance%20v1.pdf" TargetMode="External"/><Relationship Id="rId35" Type="http://schemas.openxmlformats.org/officeDocument/2006/relationships/hyperlink" Target="https://www.records.nsw.gov.au/recordkeeping/resources/leaflets-list" TargetMode="External"/><Relationship Id="rId43" Type="http://schemas.openxmlformats.org/officeDocument/2006/relationships/hyperlink" Target="https://www.records.nsw.gov.au/recordkeeping/records-management-fundamentals-presentations" TargetMode="External"/><Relationship Id="rId48" Type="http://schemas.openxmlformats.org/officeDocument/2006/relationships/hyperlink" Target="https://www.records.nsw.gov.au/recordkeeping/advice/metadata-for-records-and-information" TargetMode="External"/><Relationship Id="rId56" Type="http://schemas.openxmlformats.org/officeDocument/2006/relationships/hyperlink" Target="https://www.records.nsw.gov.au/recordkeeping/advice/identifying-high-value-and-high-risk-information" TargetMode="External"/><Relationship Id="rId64" Type="http://schemas.openxmlformats.org/officeDocument/2006/relationships/hyperlink" Target="https://www.records.nsw.gov.au/recordkeeping/advice/decommissioning-systems" TargetMode="External"/><Relationship Id="rId8" Type="http://schemas.openxmlformats.org/officeDocument/2006/relationships/hyperlink" Target="https://www.records.nsw.gov.au/recordkeeping/advice/establishing-effective-information-management" TargetMode="External"/><Relationship Id="rId51" Type="http://schemas.openxmlformats.org/officeDocument/2006/relationships/hyperlink" Target="https://www.digital.nsw.gov.au/policy/cyber-security-policy" TargetMode="External"/><Relationship Id="rId3" Type="http://schemas.openxmlformats.org/officeDocument/2006/relationships/hyperlink" Target="https://www.records.nsw.gov.au/recordkeeping/rules/legislation/key-obligations-under-the-act" TargetMode="External"/><Relationship Id="rId12" Type="http://schemas.openxmlformats.org/officeDocument/2006/relationships/hyperlink" Target="https://www.digital.nsw.gov.au/sites/default/files/Information%20Management%20Responsibilities%20guidance%20v1.pdf" TargetMode="External"/><Relationship Id="rId17" Type="http://schemas.openxmlformats.org/officeDocument/2006/relationships/hyperlink" Target="https://www.records.nsw.gov.au/recordkeeping/advice/mitigating-digital-information-management-challenges" TargetMode="External"/><Relationship Id="rId25" Type="http://schemas.openxmlformats.org/officeDocument/2006/relationships/hyperlink" Target="https://data.nsw.gov.au/nsw-government-open-data-policy" TargetMode="External"/><Relationship Id="rId33" Type="http://schemas.openxmlformats.org/officeDocument/2006/relationships/hyperlink" Target="https://www.digital.nsw.gov.au/policy/cloud-strategy-and-policy/cloud-policy" TargetMode="External"/><Relationship Id="rId38" Type="http://schemas.openxmlformats.org/officeDocument/2006/relationships/hyperlink" Target="https://www.records.nsw.gov.au/recordkeeping/advice/decommissioning-systems" TargetMode="External"/><Relationship Id="rId46" Type="http://schemas.openxmlformats.org/officeDocument/2006/relationships/hyperlink" Target="https://www.records.nsw.gov.au/recordkeeping/advice/public-access-to-records-of-nsw-government" TargetMode="External"/><Relationship Id="rId59" Type="http://schemas.openxmlformats.org/officeDocument/2006/relationships/hyperlink" Target="https://www.records.nsw.gov.au/recordkeeping/advice/decommissioning-system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zoomScale="70" zoomScaleNormal="70" workbookViewId="0">
      <selection activeCell="B32" sqref="B32"/>
    </sheetView>
  </sheetViews>
  <sheetFormatPr defaultColWidth="8.88671875" defaultRowHeight="16.8"/>
  <cols>
    <col min="1" max="1" width="29.109375" style="6" customWidth="1"/>
    <col min="2" max="2" width="64.88671875" style="6" customWidth="1"/>
    <col min="3" max="3" width="47.33203125" style="6" customWidth="1"/>
    <col min="4" max="6" width="8.88671875" style="7"/>
    <col min="7" max="7" width="31.109375" style="7" customWidth="1"/>
    <col min="8" max="8" width="27.33203125" style="7" customWidth="1"/>
    <col min="9" max="16384" width="8.88671875" style="7"/>
  </cols>
  <sheetData>
    <row r="1" spans="1:8" ht="73.5" customHeight="1">
      <c r="B1" s="279" t="s">
        <v>0</v>
      </c>
      <c r="C1" s="280"/>
    </row>
    <row r="2" spans="1:8" ht="83.25" customHeight="1">
      <c r="A2" s="278" t="s">
        <v>1</v>
      </c>
      <c r="B2" s="278"/>
      <c r="C2" s="278"/>
      <c r="D2" s="8"/>
      <c r="E2" s="8"/>
      <c r="F2" s="8"/>
      <c r="G2" s="8"/>
      <c r="H2" s="8"/>
    </row>
    <row r="3" spans="1:8" ht="46.5" customHeight="1">
      <c r="A3" s="281" t="s">
        <v>2</v>
      </c>
      <c r="B3" s="281"/>
      <c r="C3" s="281"/>
      <c r="D3" s="38"/>
      <c r="E3" s="38"/>
      <c r="F3" s="38"/>
      <c r="G3" s="38"/>
      <c r="H3" s="38"/>
    </row>
    <row r="4" spans="1:8">
      <c r="A4" s="9" t="s">
        <v>3</v>
      </c>
    </row>
    <row r="6" spans="1:8" s="10" customFormat="1">
      <c r="A6" s="16" t="s">
        <v>4</v>
      </c>
      <c r="B6" s="16" t="s">
        <v>5</v>
      </c>
      <c r="C6" s="16" t="s">
        <v>6</v>
      </c>
    </row>
    <row r="7" spans="1:8" s="10" customFormat="1" ht="6.9" customHeight="1">
      <c r="A7" s="11"/>
      <c r="B7" s="11"/>
      <c r="C7" s="11"/>
    </row>
    <row r="8" spans="1:8" s="10" customFormat="1">
      <c r="A8" s="12" t="s">
        <v>7</v>
      </c>
      <c r="B8" s="13" t="s">
        <v>8</v>
      </c>
      <c r="C8" s="14" t="s">
        <v>9</v>
      </c>
    </row>
    <row r="9" spans="1:8" s="10" customFormat="1">
      <c r="A9" s="12" t="s">
        <v>10</v>
      </c>
      <c r="B9" s="13" t="s">
        <v>11</v>
      </c>
      <c r="C9" s="14" t="s">
        <v>12</v>
      </c>
    </row>
    <row r="10" spans="1:8" s="10" customFormat="1" ht="33.6">
      <c r="A10" s="12" t="s">
        <v>13</v>
      </c>
      <c r="B10" s="13" t="s">
        <v>14</v>
      </c>
      <c r="C10" s="14" t="s">
        <v>15</v>
      </c>
    </row>
    <row r="11" spans="1:8" s="10" customFormat="1" ht="67.2">
      <c r="A11" s="12" t="s">
        <v>16</v>
      </c>
      <c r="B11" s="13" t="s">
        <v>17</v>
      </c>
      <c r="C11" s="14" t="s">
        <v>18</v>
      </c>
    </row>
    <row r="12" spans="1:8" s="10" customFormat="1" ht="50.4">
      <c r="A12" s="12" t="s">
        <v>19</v>
      </c>
      <c r="B12" s="13" t="s">
        <v>20</v>
      </c>
      <c r="C12" s="14" t="s">
        <v>21</v>
      </c>
    </row>
    <row r="13" spans="1:8" s="10" customFormat="1" ht="33.6">
      <c r="A13" s="12" t="s">
        <v>22</v>
      </c>
      <c r="B13" s="13" t="s">
        <v>17</v>
      </c>
      <c r="C13" s="14" t="s">
        <v>23</v>
      </c>
    </row>
    <row r="14" spans="1:8" s="10" customFormat="1" ht="33.6">
      <c r="A14" s="12" t="s">
        <v>24</v>
      </c>
      <c r="B14" s="13" t="s">
        <v>17</v>
      </c>
      <c r="C14" s="14" t="s">
        <v>25</v>
      </c>
    </row>
    <row r="15" spans="1:8" s="10" customFormat="1" ht="33.6">
      <c r="A15" s="12" t="s">
        <v>26</v>
      </c>
      <c r="B15" s="13" t="s">
        <v>17</v>
      </c>
      <c r="C15" s="14" t="s">
        <v>27</v>
      </c>
    </row>
    <row r="16" spans="1:8" s="10" customFormat="1" ht="50.4">
      <c r="A16" s="12" t="s">
        <v>28</v>
      </c>
      <c r="B16" s="13" t="s">
        <v>17</v>
      </c>
      <c r="C16" s="14" t="s">
        <v>29</v>
      </c>
    </row>
    <row r="17" spans="1:3" s="10" customFormat="1" ht="50.4">
      <c r="A17" s="12" t="s">
        <v>30</v>
      </c>
      <c r="B17" s="13" t="s">
        <v>31</v>
      </c>
      <c r="C17" s="14" t="s">
        <v>32</v>
      </c>
    </row>
    <row r="18" spans="1:3" s="10" customFormat="1" ht="117.6">
      <c r="A18" s="12" t="s">
        <v>33</v>
      </c>
      <c r="B18" s="13" t="s">
        <v>17</v>
      </c>
      <c r="C18" s="14" t="s">
        <v>34</v>
      </c>
    </row>
    <row r="19" spans="1:3" s="10" customFormat="1">
      <c r="A19" s="11"/>
      <c r="B19" s="11"/>
      <c r="C19" s="11"/>
    </row>
    <row r="20" spans="1:3" s="10" customFormat="1">
      <c r="A20" s="11"/>
      <c r="B20" s="11"/>
      <c r="C20" s="11"/>
    </row>
    <row r="21" spans="1:3" s="10" customFormat="1">
      <c r="A21" s="11"/>
      <c r="B21" s="11"/>
      <c r="C21" s="11"/>
    </row>
    <row r="22" spans="1:3">
      <c r="A22" s="11"/>
      <c r="B22" s="11"/>
      <c r="C22" s="11"/>
    </row>
  </sheetData>
  <mergeCells count="3">
    <mergeCell ref="A2:C2"/>
    <mergeCell ref="B1:C1"/>
    <mergeCell ref="A3:C3"/>
  </mergeCells>
  <dataValidations count="1">
    <dataValidation type="list" allowBlank="1" showInputMessage="1" showErrorMessage="1" sqref="H9:H13" xr:uid="{00000000-0002-0000-0000-000000000000}">
      <formula1>INDIRECT($G9)</formula1>
    </dataValidation>
  </dataValidations>
  <printOptions gridLines="1"/>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Source!$A$2:$A$13</xm:f>
          </x14:formula1>
          <xm:sqref>F8:F17 G9:G13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14"/>
  <sheetViews>
    <sheetView zoomScaleNormal="100" workbookViewId="0">
      <selection activeCell="F101" sqref="F101:F105"/>
    </sheetView>
  </sheetViews>
  <sheetFormatPr defaultColWidth="8.88671875" defaultRowHeight="14.4"/>
  <cols>
    <col min="1" max="1" width="43.109375" style="181" customWidth="1"/>
    <col min="2" max="3" width="8.88671875" style="44" hidden="1" customWidth="1"/>
    <col min="4" max="4" width="8.88671875" style="183"/>
    <col min="5" max="5" width="137" style="100" customWidth="1"/>
    <col min="6" max="6" width="75.44140625" style="100" customWidth="1"/>
    <col min="7" max="7" width="74.33203125" style="100" customWidth="1"/>
  </cols>
  <sheetData>
    <row r="1" spans="1:7" s="115" customFormat="1" ht="28.8">
      <c r="A1" s="58" t="s">
        <v>50</v>
      </c>
      <c r="B1" s="57" t="s">
        <v>54</v>
      </c>
      <c r="C1" s="57"/>
      <c r="D1" s="114" t="s">
        <v>57</v>
      </c>
      <c r="E1" s="57" t="s">
        <v>448</v>
      </c>
      <c r="F1" s="57" t="s">
        <v>59</v>
      </c>
      <c r="G1" s="57" t="s">
        <v>56</v>
      </c>
    </row>
    <row r="2" spans="1:7" s="69" customFormat="1" ht="8.1" customHeight="1">
      <c r="A2" s="49"/>
      <c r="B2" s="47"/>
      <c r="C2" s="47"/>
      <c r="D2" s="268"/>
      <c r="E2" s="42"/>
      <c r="F2" s="42"/>
      <c r="G2" s="42"/>
    </row>
    <row r="3" spans="1:7" ht="30.9" customHeight="1">
      <c r="A3" s="112" t="s">
        <v>61</v>
      </c>
      <c r="B3" s="56" t="e">
        <f>IF(#REF!="✓","1","0")</f>
        <v>#REF!</v>
      </c>
      <c r="C3" s="56" t="e">
        <f>VALUE(B3)</f>
        <v>#REF!</v>
      </c>
      <c r="D3" s="283" t="s">
        <v>65</v>
      </c>
      <c r="E3" s="284" t="s">
        <v>974</v>
      </c>
      <c r="F3" s="264" t="s">
        <v>449</v>
      </c>
      <c r="G3" s="284" t="s">
        <v>450</v>
      </c>
    </row>
    <row r="4" spans="1:7" ht="18.75" customHeight="1">
      <c r="A4" s="285" t="s">
        <v>75</v>
      </c>
      <c r="B4" s="56" t="e">
        <f>IF(#REF!="✓","2","0")</f>
        <v>#REF!</v>
      </c>
      <c r="C4" s="56" t="e">
        <f>VALUE(B4)</f>
        <v>#REF!</v>
      </c>
      <c r="D4" s="283"/>
      <c r="E4" s="284"/>
      <c r="F4" s="264" t="s">
        <v>451</v>
      </c>
      <c r="G4" s="284"/>
    </row>
    <row r="5" spans="1:7" ht="18">
      <c r="A5" s="285"/>
      <c r="B5" s="56" t="e">
        <f>IF(#REF!="✓","3","0")</f>
        <v>#REF!</v>
      </c>
      <c r="C5" s="56" t="e">
        <f t="shared" ref="C5:C7" si="0">VALUE(B5)</f>
        <v>#REF!</v>
      </c>
      <c r="D5" s="283"/>
      <c r="E5" s="284"/>
      <c r="F5" s="264"/>
      <c r="G5" s="284"/>
    </row>
    <row r="6" spans="1:7" ht="18">
      <c r="A6" s="285"/>
      <c r="B6" s="56" t="e">
        <f>IF(#REF!="✓","4","0")</f>
        <v>#REF!</v>
      </c>
      <c r="C6" s="56" t="e">
        <f t="shared" si="0"/>
        <v>#REF!</v>
      </c>
      <c r="D6" s="283"/>
      <c r="E6" s="284"/>
      <c r="F6" s="264"/>
      <c r="G6" s="284"/>
    </row>
    <row r="7" spans="1:7" ht="272.10000000000002" customHeight="1">
      <c r="A7" s="285"/>
      <c r="B7" s="56" t="e">
        <f>IF(#REF!="✓","5","0")</f>
        <v>#REF!</v>
      </c>
      <c r="C7" s="56" t="e">
        <f t="shared" si="0"/>
        <v>#REF!</v>
      </c>
      <c r="D7" s="283"/>
      <c r="E7" s="284"/>
      <c r="F7" s="264"/>
      <c r="G7" s="284"/>
    </row>
    <row r="8" spans="1:7" ht="18" hidden="1">
      <c r="A8" s="263"/>
      <c r="B8" s="56" t="e">
        <f>SUM(B3:B7)</f>
        <v>#REF!</v>
      </c>
      <c r="C8" s="56" t="e">
        <f>SUM(C3:C7)</f>
        <v>#REF!</v>
      </c>
      <c r="D8" s="266"/>
      <c r="G8" s="264"/>
    </row>
    <row r="9" spans="1:7" s="70" customFormat="1" ht="9" customHeight="1">
      <c r="A9" s="50"/>
      <c r="B9" s="48"/>
      <c r="C9" s="48"/>
      <c r="D9" s="51"/>
      <c r="E9" s="43"/>
      <c r="F9" s="43"/>
      <c r="G9" s="43"/>
    </row>
    <row r="10" spans="1:7" ht="18">
      <c r="A10" s="112" t="s">
        <v>83</v>
      </c>
      <c r="B10" s="56" t="e">
        <f>IF(#REF!="✓","1","0")</f>
        <v>#REF!</v>
      </c>
      <c r="C10" s="56" t="e">
        <f>VALUE(B10)</f>
        <v>#REF!</v>
      </c>
      <c r="D10" s="283" t="s">
        <v>86</v>
      </c>
      <c r="E10" s="284" t="s">
        <v>452</v>
      </c>
      <c r="F10" s="284" t="s">
        <v>979</v>
      </c>
      <c r="G10" s="284" t="s">
        <v>453</v>
      </c>
    </row>
    <row r="11" spans="1:7" ht="18.75" customHeight="1">
      <c r="A11" s="289"/>
      <c r="B11" s="56" t="e">
        <f>IF(#REF!="✓","2","0")</f>
        <v>#REF!</v>
      </c>
      <c r="C11" s="56" t="e">
        <f>VALUE(B11)</f>
        <v>#REF!</v>
      </c>
      <c r="D11" s="283"/>
      <c r="E11" s="284"/>
      <c r="F11" s="284"/>
      <c r="G11" s="284"/>
    </row>
    <row r="12" spans="1:7" ht="18">
      <c r="A12" s="289"/>
      <c r="B12" s="56" t="e">
        <f>IF(#REF!="✓","3","0")</f>
        <v>#REF!</v>
      </c>
      <c r="C12" s="56" t="e">
        <f t="shared" ref="C12:C14" si="1">VALUE(B12)</f>
        <v>#REF!</v>
      </c>
      <c r="D12" s="283"/>
      <c r="E12" s="284"/>
      <c r="F12" s="284"/>
      <c r="G12" s="284"/>
    </row>
    <row r="13" spans="1:7" ht="18">
      <c r="A13" s="289"/>
      <c r="B13" s="56" t="e">
        <f>IF(#REF!="✓","4","0")</f>
        <v>#REF!</v>
      </c>
      <c r="C13" s="56" t="e">
        <f t="shared" si="1"/>
        <v>#REF!</v>
      </c>
      <c r="D13" s="283"/>
      <c r="E13" s="284"/>
      <c r="F13" s="284"/>
      <c r="G13" s="284"/>
    </row>
    <row r="14" spans="1:7" ht="213.9" customHeight="1">
      <c r="A14" s="289"/>
      <c r="B14" s="56" t="e">
        <f>IF(#REF!="✓","5","0")</f>
        <v>#REF!</v>
      </c>
      <c r="C14" s="56" t="e">
        <f t="shared" si="1"/>
        <v>#REF!</v>
      </c>
      <c r="D14" s="283"/>
      <c r="E14" s="284"/>
      <c r="F14" s="284"/>
      <c r="G14" s="284"/>
    </row>
    <row r="15" spans="1:7" s="70" customFormat="1" ht="8.1" customHeight="1">
      <c r="A15" s="50"/>
      <c r="B15" s="48"/>
      <c r="C15" s="48"/>
      <c r="D15" s="51"/>
      <c r="E15" s="43"/>
      <c r="F15" s="43"/>
      <c r="G15" s="43"/>
    </row>
    <row r="16" spans="1:7" ht="18">
      <c r="A16" s="112" t="s">
        <v>96</v>
      </c>
      <c r="B16" s="56" t="e">
        <f>IF(#REF!="✓","1","0")</f>
        <v>#REF!</v>
      </c>
      <c r="C16" s="56" t="e">
        <f>VALUE(B16)</f>
        <v>#REF!</v>
      </c>
      <c r="D16" s="287" t="s">
        <v>99</v>
      </c>
      <c r="E16" s="284" t="s">
        <v>454</v>
      </c>
      <c r="F16" s="284" t="s">
        <v>980</v>
      </c>
      <c r="G16" s="284" t="s">
        <v>455</v>
      </c>
    </row>
    <row r="17" spans="1:7" ht="18.75" customHeight="1">
      <c r="A17" s="285" t="s">
        <v>108</v>
      </c>
      <c r="B17" s="56" t="e">
        <f>IF(#REF!="✓","2","0")</f>
        <v>#REF!</v>
      </c>
      <c r="C17" s="56" t="e">
        <f>VALUE(B17)</f>
        <v>#REF!</v>
      </c>
      <c r="D17" s="287"/>
      <c r="E17" s="284"/>
      <c r="F17" s="284"/>
      <c r="G17" s="284"/>
    </row>
    <row r="18" spans="1:7" ht="18">
      <c r="A18" s="285"/>
      <c r="B18" s="56" t="e">
        <f>IF(#REF!="✓","3","0")</f>
        <v>#REF!</v>
      </c>
      <c r="C18" s="56" t="e">
        <f t="shared" ref="C18:C20" si="2">VALUE(B18)</f>
        <v>#REF!</v>
      </c>
      <c r="D18" s="287"/>
      <c r="E18" s="284"/>
      <c r="F18" s="284"/>
      <c r="G18" s="284"/>
    </row>
    <row r="19" spans="1:7" ht="18">
      <c r="A19" s="285"/>
      <c r="B19" s="56" t="e">
        <f>IF(#REF!="✓","4","0")</f>
        <v>#REF!</v>
      </c>
      <c r="C19" s="56" t="e">
        <f t="shared" si="2"/>
        <v>#REF!</v>
      </c>
      <c r="D19" s="287"/>
      <c r="E19" s="284"/>
      <c r="F19" s="284"/>
      <c r="G19" s="284"/>
    </row>
    <row r="20" spans="1:7" ht="18">
      <c r="A20" s="285"/>
      <c r="B20" s="56" t="e">
        <f>IF(#REF!="✓","5","0")</f>
        <v>#REF!</v>
      </c>
      <c r="C20" s="56" t="e">
        <f t="shared" si="2"/>
        <v>#REF!</v>
      </c>
      <c r="D20" s="287"/>
      <c r="E20" s="284"/>
      <c r="F20" s="284"/>
      <c r="G20" s="284"/>
    </row>
    <row r="21" spans="1:7" hidden="1">
      <c r="A21" s="263"/>
      <c r="B21" s="262"/>
      <c r="C21" s="262" t="e">
        <f>SUM(C16:C20)</f>
        <v>#REF!</v>
      </c>
      <c r="D21" s="266"/>
      <c r="E21" s="264"/>
      <c r="F21" s="264"/>
    </row>
    <row r="22" spans="1:7" s="70" customFormat="1" ht="6" customHeight="1">
      <c r="A22" s="49"/>
      <c r="B22" s="48"/>
      <c r="C22" s="48"/>
      <c r="D22" s="51"/>
      <c r="E22" s="43"/>
      <c r="F22" s="43"/>
      <c r="G22" s="43"/>
    </row>
    <row r="23" spans="1:7" ht="18">
      <c r="A23" s="112" t="s">
        <v>117</v>
      </c>
      <c r="B23" s="56" t="e">
        <f>IF(#REF!="✓","1","0")</f>
        <v>#REF!</v>
      </c>
      <c r="C23" s="56" t="e">
        <f>VALUE(B23)</f>
        <v>#REF!</v>
      </c>
      <c r="D23" s="283" t="s">
        <v>120</v>
      </c>
      <c r="E23" s="284" t="s">
        <v>456</v>
      </c>
      <c r="F23" s="284" t="s">
        <v>981</v>
      </c>
      <c r="G23" s="284" t="s">
        <v>457</v>
      </c>
    </row>
    <row r="24" spans="1:7" ht="18">
      <c r="A24" s="285"/>
      <c r="B24" s="56" t="e">
        <f>IF(#REF!="✓","2","0")</f>
        <v>#REF!</v>
      </c>
      <c r="C24" s="56" t="e">
        <f>VALUE(B24)</f>
        <v>#REF!</v>
      </c>
      <c r="D24" s="283"/>
      <c r="E24" s="284"/>
      <c r="F24" s="284"/>
      <c r="G24" s="284"/>
    </row>
    <row r="25" spans="1:7" ht="18">
      <c r="A25" s="285"/>
      <c r="B25" s="56" t="e">
        <f>IF(#REF!="✓","3","0")</f>
        <v>#REF!</v>
      </c>
      <c r="C25" s="56" t="e">
        <f>VALUE(B25)</f>
        <v>#REF!</v>
      </c>
      <c r="D25" s="283"/>
      <c r="E25" s="284"/>
      <c r="F25" s="284"/>
      <c r="G25" s="284"/>
    </row>
    <row r="26" spans="1:7" ht="18">
      <c r="A26" s="285"/>
      <c r="B26" s="56" t="e">
        <f>IF(#REF!="✓","4","0")</f>
        <v>#REF!</v>
      </c>
      <c r="C26" s="56" t="e">
        <f>VALUE(B26)</f>
        <v>#REF!</v>
      </c>
      <c r="D26" s="283"/>
      <c r="E26" s="284"/>
      <c r="F26" s="284"/>
      <c r="G26" s="284"/>
    </row>
    <row r="27" spans="1:7" ht="294.75" customHeight="1">
      <c r="A27" s="285"/>
      <c r="B27" s="56" t="e">
        <f>IF(#REF!="✓","5","0")</f>
        <v>#REF!</v>
      </c>
      <c r="C27" s="56" t="e">
        <f>VALUE(B27)</f>
        <v>#REF!</v>
      </c>
      <c r="D27" s="283"/>
      <c r="E27" s="284"/>
      <c r="F27" s="284"/>
      <c r="G27" s="284"/>
    </row>
    <row r="28" spans="1:7" hidden="1">
      <c r="A28" s="263"/>
      <c r="B28" s="262"/>
      <c r="C28" s="262" t="e">
        <f>SUM(C23:C27)</f>
        <v>#REF!</v>
      </c>
      <c r="D28" s="266"/>
      <c r="E28" s="264"/>
      <c r="G28" s="264"/>
    </row>
    <row r="29" spans="1:7" s="70" customFormat="1" ht="8.1" customHeight="1">
      <c r="A29" s="50"/>
      <c r="B29" s="48"/>
      <c r="C29" s="48"/>
      <c r="D29" s="51"/>
      <c r="E29" s="43"/>
      <c r="F29" s="43"/>
      <c r="G29" s="43"/>
    </row>
    <row r="30" spans="1:7" ht="18">
      <c r="A30" s="112" t="s">
        <v>128</v>
      </c>
      <c r="B30" s="56" t="e">
        <f>IF(#REF!="✓","1","0")</f>
        <v>#REF!</v>
      </c>
      <c r="C30" s="56" t="e">
        <f>VALUE(B30)</f>
        <v>#REF!</v>
      </c>
      <c r="D30" s="283" t="s">
        <v>131</v>
      </c>
      <c r="E30" s="284" t="s">
        <v>458</v>
      </c>
      <c r="F30" s="284" t="s">
        <v>982</v>
      </c>
      <c r="G30" s="284" t="s">
        <v>459</v>
      </c>
    </row>
    <row r="31" spans="1:7" ht="18">
      <c r="A31" s="285" t="s">
        <v>138</v>
      </c>
      <c r="B31" s="56" t="e">
        <f>IF(#REF!="✓","2","0")</f>
        <v>#REF!</v>
      </c>
      <c r="C31" s="56" t="e">
        <f>VALUE(B31)</f>
        <v>#REF!</v>
      </c>
      <c r="D31" s="283"/>
      <c r="E31" s="284"/>
      <c r="F31" s="284"/>
      <c r="G31" s="284"/>
    </row>
    <row r="32" spans="1:7" ht="18">
      <c r="A32" s="285"/>
      <c r="B32" s="56" t="e">
        <f>IF(#REF!="✓","3","0")</f>
        <v>#REF!</v>
      </c>
      <c r="C32" s="56" t="e">
        <f t="shared" ref="C32:C34" si="3">VALUE(B32)</f>
        <v>#REF!</v>
      </c>
      <c r="D32" s="283"/>
      <c r="E32" s="284"/>
      <c r="F32" s="284"/>
      <c r="G32" s="284"/>
    </row>
    <row r="33" spans="1:7" ht="48" customHeight="1">
      <c r="A33" s="285"/>
      <c r="B33" s="56" t="e">
        <f>IF(#REF!="✓","4","0")</f>
        <v>#REF!</v>
      </c>
      <c r="C33" s="56" t="e">
        <f t="shared" si="3"/>
        <v>#REF!</v>
      </c>
      <c r="D33" s="283"/>
      <c r="E33" s="284"/>
      <c r="F33" s="284"/>
      <c r="G33" s="284"/>
    </row>
    <row r="34" spans="1:7" ht="94.5" customHeight="1">
      <c r="A34" s="285"/>
      <c r="B34" s="56" t="e">
        <f>IF(#REF!="✓","5","0")</f>
        <v>#REF!</v>
      </c>
      <c r="C34" s="56" t="e">
        <f t="shared" si="3"/>
        <v>#REF!</v>
      </c>
      <c r="D34" s="283"/>
      <c r="E34" s="284"/>
      <c r="F34" s="284"/>
      <c r="G34" s="284"/>
    </row>
    <row r="35" spans="1:7" hidden="1">
      <c r="A35" s="263"/>
      <c r="B35" s="262"/>
      <c r="C35" s="262" t="e">
        <f>SUM(C30:C34)</f>
        <v>#REF!</v>
      </c>
      <c r="D35" s="266"/>
      <c r="E35" s="264"/>
      <c r="G35" s="264"/>
    </row>
    <row r="36" spans="1:7" s="70" customFormat="1" ht="6" customHeight="1">
      <c r="A36" s="50"/>
      <c r="B36" s="48"/>
      <c r="C36" s="48"/>
      <c r="D36" s="51"/>
      <c r="E36" s="43"/>
      <c r="F36" s="43"/>
      <c r="G36" s="43"/>
    </row>
    <row r="37" spans="1:7" ht="47.1" customHeight="1">
      <c r="A37" s="112" t="s">
        <v>148</v>
      </c>
      <c r="B37" s="56" t="e">
        <f>IF(#REF!="✓","1","0")</f>
        <v>#REF!</v>
      </c>
      <c r="C37" s="56" t="e">
        <f>VALUE(B37)</f>
        <v>#REF!</v>
      </c>
      <c r="D37" s="287" t="s">
        <v>151</v>
      </c>
      <c r="E37" s="284" t="s">
        <v>460</v>
      </c>
      <c r="F37" s="284" t="s">
        <v>983</v>
      </c>
      <c r="G37" s="284" t="s">
        <v>461</v>
      </c>
    </row>
    <row r="38" spans="1:7" ht="47.1" customHeight="1">
      <c r="A38" s="285"/>
      <c r="B38" s="56" t="e">
        <f>IF(#REF!="✓","2","0")</f>
        <v>#REF!</v>
      </c>
      <c r="C38" s="56" t="e">
        <f>VALUE(B38)</f>
        <v>#REF!</v>
      </c>
      <c r="D38" s="287"/>
      <c r="E38" s="284"/>
      <c r="F38" s="284"/>
      <c r="G38" s="284"/>
    </row>
    <row r="39" spans="1:7" ht="47.1" customHeight="1">
      <c r="A39" s="285"/>
      <c r="B39" s="56" t="e">
        <f>IF(#REF!="✓","3","0")</f>
        <v>#REF!</v>
      </c>
      <c r="C39" s="56" t="e">
        <f t="shared" ref="C39:C41" si="4">VALUE(B39)</f>
        <v>#REF!</v>
      </c>
      <c r="D39" s="287"/>
      <c r="E39" s="284"/>
      <c r="F39" s="284"/>
      <c r="G39" s="284"/>
    </row>
    <row r="40" spans="1:7" ht="47.1" customHeight="1">
      <c r="A40" s="285"/>
      <c r="B40" s="56" t="e">
        <f>IF(#REF!="✓","4","0")</f>
        <v>#REF!</v>
      </c>
      <c r="C40" s="56" t="e">
        <f t="shared" si="4"/>
        <v>#REF!</v>
      </c>
      <c r="D40" s="287"/>
      <c r="E40" s="284"/>
      <c r="F40" s="284"/>
      <c r="G40" s="284"/>
    </row>
    <row r="41" spans="1:7" ht="47.1" customHeight="1">
      <c r="A41" s="285"/>
      <c r="B41" s="56" t="e">
        <f>IF(#REF!="✓","5","0")</f>
        <v>#REF!</v>
      </c>
      <c r="C41" s="56" t="e">
        <f t="shared" si="4"/>
        <v>#REF!</v>
      </c>
      <c r="D41" s="287"/>
      <c r="E41" s="284"/>
      <c r="F41" s="284"/>
      <c r="G41" s="284"/>
    </row>
    <row r="42" spans="1:7" hidden="1">
      <c r="A42" s="263"/>
      <c r="B42" s="262"/>
      <c r="C42" s="262" t="e">
        <f>SUM(C37:C41)</f>
        <v>#REF!</v>
      </c>
      <c r="D42" s="266"/>
      <c r="E42" s="264"/>
      <c r="G42" s="264"/>
    </row>
    <row r="43" spans="1:7" s="70" customFormat="1" ht="8.1" customHeight="1">
      <c r="A43" s="50"/>
      <c r="B43" s="48"/>
      <c r="C43" s="48"/>
      <c r="D43" s="51"/>
      <c r="E43" s="43"/>
      <c r="F43" s="43"/>
      <c r="G43" s="43"/>
    </row>
    <row r="44" spans="1:7" ht="47.1" customHeight="1">
      <c r="A44" s="112" t="s">
        <v>161</v>
      </c>
      <c r="B44" s="91" t="e">
        <f>IF(#REF!="✓","1","0")</f>
        <v>#REF!</v>
      </c>
      <c r="C44" s="91" t="e">
        <f>VALUE(B44)</f>
        <v>#REF!</v>
      </c>
      <c r="D44" s="283" t="s">
        <v>164</v>
      </c>
      <c r="E44" s="284" t="s">
        <v>975</v>
      </c>
      <c r="F44" s="284" t="s">
        <v>985</v>
      </c>
      <c r="G44" s="293" t="s">
        <v>462</v>
      </c>
    </row>
    <row r="45" spans="1:7" ht="47.1" customHeight="1">
      <c r="A45" s="356"/>
      <c r="B45" s="92" t="e">
        <f>IF(#REF!="✓","2","0")</f>
        <v>#REF!</v>
      </c>
      <c r="C45" s="92" t="e">
        <f>VALUE(B45)</f>
        <v>#REF!</v>
      </c>
      <c r="D45" s="283"/>
      <c r="E45" s="284"/>
      <c r="F45" s="284"/>
      <c r="G45" s="294"/>
    </row>
    <row r="46" spans="1:7" ht="47.1" customHeight="1">
      <c r="A46" s="356"/>
      <c r="B46" s="92" t="e">
        <f>IF(#REF!="✓","3","0")</f>
        <v>#REF!</v>
      </c>
      <c r="C46" s="92" t="e">
        <f t="shared" ref="C46:C48" si="5">VALUE(B46)</f>
        <v>#REF!</v>
      </c>
      <c r="D46" s="283"/>
      <c r="E46" s="284"/>
      <c r="F46" s="284"/>
      <c r="G46" s="294"/>
    </row>
    <row r="47" spans="1:7" ht="47.1" customHeight="1">
      <c r="A47" s="356"/>
      <c r="B47" s="92" t="e">
        <f>IF(#REF!="✓","4","0")</f>
        <v>#REF!</v>
      </c>
      <c r="C47" s="92" t="e">
        <f t="shared" si="5"/>
        <v>#REF!</v>
      </c>
      <c r="D47" s="283"/>
      <c r="E47" s="284"/>
      <c r="F47" s="284"/>
      <c r="G47" s="294"/>
    </row>
    <row r="48" spans="1:7" ht="246.9" customHeight="1">
      <c r="A48" s="356"/>
      <c r="B48" s="93" t="e">
        <f>IF(#REF!="✓","5","0")</f>
        <v>#REF!</v>
      </c>
      <c r="C48" s="93" t="e">
        <f t="shared" si="5"/>
        <v>#REF!</v>
      </c>
      <c r="D48" s="283"/>
      <c r="E48" s="284"/>
      <c r="F48" s="284"/>
      <c r="G48" s="295"/>
    </row>
    <row r="49" spans="1:7" hidden="1">
      <c r="A49" s="263"/>
      <c r="B49" s="262"/>
      <c r="C49" s="262" t="e">
        <f>SUM(C44:C48)</f>
        <v>#REF!</v>
      </c>
      <c r="D49" s="266"/>
      <c r="E49" s="264"/>
      <c r="G49" s="264"/>
    </row>
    <row r="50" spans="1:7" s="70" customFormat="1" ht="8.1" customHeight="1">
      <c r="A50" s="50"/>
      <c r="B50" s="48"/>
      <c r="C50" s="48"/>
      <c r="D50" s="51"/>
      <c r="E50" s="43"/>
      <c r="F50" s="43"/>
      <c r="G50" s="43"/>
    </row>
    <row r="51" spans="1:7" ht="18">
      <c r="A51" s="112" t="s">
        <v>171</v>
      </c>
      <c r="B51" s="56" t="e">
        <f>IF(#REF!="✓","1","0")</f>
        <v>#REF!</v>
      </c>
      <c r="C51" s="56" t="e">
        <f>VALUE(B51)</f>
        <v>#REF!</v>
      </c>
      <c r="D51" s="283" t="s">
        <v>174</v>
      </c>
      <c r="E51" s="284" t="s">
        <v>463</v>
      </c>
      <c r="F51" s="284" t="s">
        <v>984</v>
      </c>
      <c r="G51" s="284" t="s">
        <v>173</v>
      </c>
    </row>
    <row r="52" spans="1:7" ht="18">
      <c r="A52" s="285"/>
      <c r="B52" s="56" t="e">
        <f>IF(#REF!="✓","2","0")</f>
        <v>#REF!</v>
      </c>
      <c r="C52" s="56" t="e">
        <f>VALUE(B52)</f>
        <v>#REF!</v>
      </c>
      <c r="D52" s="283"/>
      <c r="E52" s="284"/>
      <c r="F52" s="284"/>
      <c r="G52" s="284"/>
    </row>
    <row r="53" spans="1:7" ht="18">
      <c r="A53" s="285"/>
      <c r="B53" s="56" t="e">
        <f>IF(#REF!="✓","3","0")</f>
        <v>#REF!</v>
      </c>
      <c r="C53" s="56" t="e">
        <f t="shared" ref="C53:C55" si="6">VALUE(B53)</f>
        <v>#REF!</v>
      </c>
      <c r="D53" s="283"/>
      <c r="E53" s="284"/>
      <c r="F53" s="284"/>
      <c r="G53" s="284"/>
    </row>
    <row r="54" spans="1:7" ht="18">
      <c r="A54" s="285"/>
      <c r="B54" s="56" t="e">
        <f>IF(#REF!="✓","4","0")</f>
        <v>#REF!</v>
      </c>
      <c r="C54" s="56" t="e">
        <f t="shared" si="6"/>
        <v>#REF!</v>
      </c>
      <c r="D54" s="283"/>
      <c r="E54" s="284"/>
      <c r="F54" s="284"/>
      <c r="G54" s="284"/>
    </row>
    <row r="55" spans="1:7" ht="18">
      <c r="A55" s="285"/>
      <c r="B55" s="56" t="e">
        <f>IF(#REF!="✓","5","0")</f>
        <v>#REF!</v>
      </c>
      <c r="C55" s="56" t="e">
        <f t="shared" si="6"/>
        <v>#REF!</v>
      </c>
      <c r="D55" s="283"/>
      <c r="E55" s="284"/>
      <c r="F55" s="284"/>
      <c r="G55" s="284"/>
    </row>
    <row r="56" spans="1:7" hidden="1">
      <c r="A56" s="263"/>
      <c r="B56" s="262"/>
      <c r="C56" s="262" t="e">
        <f>SUM(C51:C55)</f>
        <v>#REF!</v>
      </c>
      <c r="D56" s="266"/>
      <c r="E56" s="264"/>
      <c r="G56" s="264"/>
    </row>
    <row r="57" spans="1:7" s="70" customFormat="1" ht="8.1" customHeight="1">
      <c r="A57" s="50"/>
      <c r="B57" s="48"/>
      <c r="C57" s="48"/>
      <c r="D57" s="51"/>
      <c r="E57" s="43"/>
      <c r="F57" s="43"/>
      <c r="G57" s="43"/>
    </row>
    <row r="58" spans="1:7" ht="48" customHeight="1">
      <c r="A58" s="112" t="s">
        <v>183</v>
      </c>
      <c r="B58" s="56" t="e">
        <f>IF(#REF!="✓","1","0")</f>
        <v>#REF!</v>
      </c>
      <c r="C58" s="56" t="e">
        <f>VALUE(B58)</f>
        <v>#REF!</v>
      </c>
      <c r="D58" s="287" t="s">
        <v>186</v>
      </c>
      <c r="E58" s="284" t="s">
        <v>464</v>
      </c>
      <c r="F58" s="284" t="s">
        <v>986</v>
      </c>
      <c r="G58" s="284" t="s">
        <v>185</v>
      </c>
    </row>
    <row r="59" spans="1:7" ht="18">
      <c r="A59" s="285"/>
      <c r="B59" s="56" t="e">
        <f>IF(#REF!="✓","2","0")</f>
        <v>#REF!</v>
      </c>
      <c r="C59" s="56" t="e">
        <f>VALUE(B59)</f>
        <v>#REF!</v>
      </c>
      <c r="D59" s="287"/>
      <c r="E59" s="284"/>
      <c r="F59" s="284"/>
      <c r="G59" s="284"/>
    </row>
    <row r="60" spans="1:7" ht="18">
      <c r="A60" s="285"/>
      <c r="B60" s="56" t="e">
        <f>IF(#REF!="✓","3","0")</f>
        <v>#REF!</v>
      </c>
      <c r="C60" s="56" t="e">
        <f t="shared" ref="C60:C62" si="7">VALUE(B60)</f>
        <v>#REF!</v>
      </c>
      <c r="D60" s="287"/>
      <c r="E60" s="284"/>
      <c r="F60" s="284"/>
      <c r="G60" s="284"/>
    </row>
    <row r="61" spans="1:7" ht="18">
      <c r="A61" s="285"/>
      <c r="B61" s="56" t="e">
        <f>IF(#REF!="✓","4","0")</f>
        <v>#REF!</v>
      </c>
      <c r="C61" s="56" t="e">
        <f t="shared" si="7"/>
        <v>#REF!</v>
      </c>
      <c r="D61" s="287"/>
      <c r="E61" s="284"/>
      <c r="F61" s="284"/>
      <c r="G61" s="284"/>
    </row>
    <row r="62" spans="1:7" ht="18">
      <c r="A62" s="285"/>
      <c r="B62" s="56" t="e">
        <f>IF(#REF!="✓","5","0")</f>
        <v>#REF!</v>
      </c>
      <c r="C62" s="56" t="e">
        <f t="shared" si="7"/>
        <v>#REF!</v>
      </c>
      <c r="D62" s="287"/>
      <c r="E62" s="284"/>
      <c r="F62" s="284"/>
      <c r="G62" s="284"/>
    </row>
    <row r="63" spans="1:7" hidden="1">
      <c r="A63" s="263"/>
      <c r="B63" s="262"/>
      <c r="C63" s="262" t="e">
        <f>SUM(C58:C62)</f>
        <v>#REF!</v>
      </c>
      <c r="D63" s="266"/>
      <c r="E63" s="264"/>
      <c r="G63" s="264"/>
    </row>
    <row r="64" spans="1:7" s="70" customFormat="1" ht="8.1" customHeight="1">
      <c r="A64" s="50"/>
      <c r="B64" s="48"/>
      <c r="C64" s="48"/>
      <c r="D64" s="51"/>
      <c r="E64" s="43"/>
      <c r="F64" s="43"/>
      <c r="G64" s="43"/>
    </row>
    <row r="65" spans="1:7" ht="48" customHeight="1">
      <c r="A65" s="112" t="s">
        <v>194</v>
      </c>
      <c r="B65" s="56" t="e">
        <f>IF(#REF!="✓","1","0")</f>
        <v>#REF!</v>
      </c>
      <c r="C65" s="56" t="e">
        <f>VALUE(B65)</f>
        <v>#REF!</v>
      </c>
      <c r="D65" s="283" t="s">
        <v>197</v>
      </c>
      <c r="E65" s="355" t="s">
        <v>976</v>
      </c>
      <c r="F65" s="284" t="s">
        <v>987</v>
      </c>
      <c r="G65" s="284" t="s">
        <v>196</v>
      </c>
    </row>
    <row r="66" spans="1:7" ht="48" customHeight="1">
      <c r="A66" s="285"/>
      <c r="B66" s="56" t="e">
        <f>IF(#REF!="✓","2","0")</f>
        <v>#REF!</v>
      </c>
      <c r="C66" s="56" t="e">
        <f>VALUE(B66)</f>
        <v>#REF!</v>
      </c>
      <c r="D66" s="287"/>
      <c r="E66" s="355"/>
      <c r="F66" s="284"/>
      <c r="G66" s="284"/>
    </row>
    <row r="67" spans="1:7" ht="76.5" customHeight="1">
      <c r="A67" s="285"/>
      <c r="B67" s="56" t="e">
        <f>IF(#REF!="✓","3","0")</f>
        <v>#REF!</v>
      </c>
      <c r="C67" s="56" t="e">
        <f t="shared" ref="C67:C69" si="8">VALUE(B67)</f>
        <v>#REF!</v>
      </c>
      <c r="D67" s="287"/>
      <c r="E67" s="355"/>
      <c r="F67" s="284"/>
      <c r="G67" s="284"/>
    </row>
    <row r="68" spans="1:7" ht="48" customHeight="1">
      <c r="A68" s="285"/>
      <c r="B68" s="56" t="e">
        <f>IF(#REF!="✓","4","0")</f>
        <v>#REF!</v>
      </c>
      <c r="C68" s="56" t="e">
        <f t="shared" si="8"/>
        <v>#REF!</v>
      </c>
      <c r="D68" s="287"/>
      <c r="E68" s="355"/>
      <c r="F68" s="284"/>
      <c r="G68" s="284"/>
    </row>
    <row r="69" spans="1:7" ht="48" customHeight="1">
      <c r="A69" s="285"/>
      <c r="B69" s="56" t="e">
        <f>IF(#REF!="✓","5","0")</f>
        <v>#REF!</v>
      </c>
      <c r="C69" s="56" t="e">
        <f t="shared" si="8"/>
        <v>#REF!</v>
      </c>
      <c r="D69" s="287"/>
      <c r="E69" s="355"/>
      <c r="F69" s="284"/>
      <c r="G69" s="284"/>
    </row>
    <row r="70" spans="1:7" hidden="1">
      <c r="A70" s="263"/>
      <c r="B70" s="262"/>
      <c r="C70" s="262" t="e">
        <f>SUM(C65:C69)</f>
        <v>#REF!</v>
      </c>
      <c r="D70" s="266"/>
      <c r="E70" s="264"/>
      <c r="G70" s="264"/>
    </row>
    <row r="71" spans="1:7" s="70" customFormat="1" ht="8.1" customHeight="1">
      <c r="A71" s="50"/>
      <c r="B71" s="48"/>
      <c r="C71" s="48"/>
      <c r="D71" s="51"/>
      <c r="E71" s="43"/>
      <c r="F71" s="43"/>
      <c r="G71" s="43"/>
    </row>
    <row r="72" spans="1:7" ht="48" customHeight="1">
      <c r="A72" s="112" t="s">
        <v>206</v>
      </c>
      <c r="B72" s="56" t="e">
        <f>IF(#REF!="✓","1","0")</f>
        <v>#REF!</v>
      </c>
      <c r="C72" s="56" t="e">
        <f>VALUE(B72)</f>
        <v>#REF!</v>
      </c>
      <c r="D72" s="283" t="s">
        <v>209</v>
      </c>
      <c r="E72" s="284" t="s">
        <v>977</v>
      </c>
      <c r="F72" s="284" t="s">
        <v>988</v>
      </c>
      <c r="G72" s="284" t="s">
        <v>450</v>
      </c>
    </row>
    <row r="73" spans="1:7" ht="48" customHeight="1">
      <c r="A73" s="285"/>
      <c r="B73" s="56" t="e">
        <f>IF(#REF!="✓","2","0")</f>
        <v>#REF!</v>
      </c>
      <c r="C73" s="56" t="e">
        <f>VALUE(B73)</f>
        <v>#REF!</v>
      </c>
      <c r="D73" s="283"/>
      <c r="E73" s="284"/>
      <c r="F73" s="284"/>
      <c r="G73" s="284"/>
    </row>
    <row r="74" spans="1:7" ht="18">
      <c r="A74" s="285"/>
      <c r="B74" s="56" t="e">
        <f>IF(#REF!="✓","3","0")</f>
        <v>#REF!</v>
      </c>
      <c r="C74" s="56" t="e">
        <f t="shared" ref="C74:C76" si="9">VALUE(B74)</f>
        <v>#REF!</v>
      </c>
      <c r="D74" s="283"/>
      <c r="E74" s="284"/>
      <c r="F74" s="284"/>
      <c r="G74" s="284"/>
    </row>
    <row r="75" spans="1:7" ht="18">
      <c r="A75" s="285"/>
      <c r="B75" s="56" t="e">
        <f>IF(#REF!="✓","4","0")</f>
        <v>#REF!</v>
      </c>
      <c r="C75" s="56" t="e">
        <f t="shared" si="9"/>
        <v>#REF!</v>
      </c>
      <c r="D75" s="283"/>
      <c r="E75" s="284"/>
      <c r="F75" s="284"/>
      <c r="G75" s="284"/>
    </row>
    <row r="76" spans="1:7" ht="101.25" customHeight="1">
      <c r="A76" s="285"/>
      <c r="B76" s="56" t="e">
        <f>IF(#REF!="✓","5","0")</f>
        <v>#REF!</v>
      </c>
      <c r="C76" s="56" t="e">
        <f t="shared" si="9"/>
        <v>#REF!</v>
      </c>
      <c r="D76" s="283"/>
      <c r="E76" s="284"/>
      <c r="F76" s="284"/>
      <c r="G76" s="284"/>
    </row>
    <row r="77" spans="1:7" hidden="1">
      <c r="A77" s="263"/>
      <c r="B77" s="262"/>
      <c r="C77" s="262" t="e">
        <f>SUM(C72:C76)</f>
        <v>#REF!</v>
      </c>
      <c r="D77" s="266"/>
      <c r="E77" s="264"/>
      <c r="G77" s="264"/>
    </row>
    <row r="78" spans="1:7" s="70" customFormat="1" ht="8.1" customHeight="1">
      <c r="A78" s="50"/>
      <c r="B78" s="48"/>
      <c r="C78" s="48"/>
      <c r="D78" s="51"/>
      <c r="E78" s="43"/>
      <c r="F78" s="43"/>
      <c r="G78" s="43"/>
    </row>
    <row r="79" spans="1:7" ht="47.1" customHeight="1">
      <c r="A79" s="112" t="s">
        <v>219</v>
      </c>
      <c r="B79" s="56" t="e">
        <f>IF(#REF!="✓","1","0")</f>
        <v>#REF!</v>
      </c>
      <c r="C79" s="56" t="e">
        <f>VALUE(B79)</f>
        <v>#REF!</v>
      </c>
      <c r="D79" s="287" t="s">
        <v>222</v>
      </c>
      <c r="E79" s="284" t="s">
        <v>465</v>
      </c>
      <c r="F79" s="284" t="s">
        <v>989</v>
      </c>
      <c r="G79" s="284" t="s">
        <v>221</v>
      </c>
    </row>
    <row r="80" spans="1:7" ht="47.1" customHeight="1">
      <c r="A80" s="285"/>
      <c r="B80" s="56" t="e">
        <f>IF(#REF!="✓","2","0")</f>
        <v>#REF!</v>
      </c>
      <c r="C80" s="56" t="e">
        <f>VALUE(B80)</f>
        <v>#REF!</v>
      </c>
      <c r="D80" s="287"/>
      <c r="E80" s="284"/>
      <c r="F80" s="284"/>
      <c r="G80" s="284"/>
    </row>
    <row r="81" spans="1:7" ht="61.5" customHeight="1">
      <c r="A81" s="285"/>
      <c r="B81" s="56" t="e">
        <f>IF(#REF!="✓","3","0")</f>
        <v>#REF!</v>
      </c>
      <c r="C81" s="56" t="e">
        <f t="shared" ref="C81:C83" si="10">VALUE(B81)</f>
        <v>#REF!</v>
      </c>
      <c r="D81" s="287"/>
      <c r="E81" s="284"/>
      <c r="F81" s="284"/>
      <c r="G81" s="284"/>
    </row>
    <row r="82" spans="1:7" ht="47.1" customHeight="1">
      <c r="A82" s="285"/>
      <c r="B82" s="56" t="e">
        <f>IF(#REF!="✓","4","0")</f>
        <v>#REF!</v>
      </c>
      <c r="C82" s="56" t="e">
        <f t="shared" si="10"/>
        <v>#REF!</v>
      </c>
      <c r="D82" s="287"/>
      <c r="E82" s="284"/>
      <c r="F82" s="284"/>
      <c r="G82" s="284"/>
    </row>
    <row r="83" spans="1:7" ht="47.1" customHeight="1">
      <c r="A83" s="285"/>
      <c r="B83" s="56" t="e">
        <f>IF(#REF!="✓","5","0")</f>
        <v>#REF!</v>
      </c>
      <c r="C83" s="56" t="e">
        <f t="shared" si="10"/>
        <v>#REF!</v>
      </c>
      <c r="D83" s="287"/>
      <c r="E83" s="284"/>
      <c r="F83" s="284"/>
      <c r="G83" s="284"/>
    </row>
    <row r="84" spans="1:7" hidden="1">
      <c r="A84" s="263"/>
      <c r="B84" s="262"/>
      <c r="C84" s="262" t="e">
        <f>SUM(C79:C83)</f>
        <v>#REF!</v>
      </c>
      <c r="D84" s="266"/>
      <c r="E84" s="264"/>
      <c r="G84" s="264"/>
    </row>
    <row r="85" spans="1:7" s="70" customFormat="1" ht="8.1" customHeight="1">
      <c r="A85" s="50"/>
      <c r="B85" s="48"/>
      <c r="C85" s="48"/>
      <c r="D85" s="51"/>
      <c r="E85" s="43"/>
      <c r="F85" s="43"/>
      <c r="G85" s="43"/>
    </row>
    <row r="86" spans="1:7" ht="47.1" customHeight="1">
      <c r="A86" s="112" t="s">
        <v>228</v>
      </c>
      <c r="B86" s="56" t="e">
        <f>IF(#REF!="✓","1","0")</f>
        <v>#REF!</v>
      </c>
      <c r="C86" s="56" t="e">
        <f>VALUE(B86)</f>
        <v>#REF!</v>
      </c>
      <c r="D86" s="283" t="s">
        <v>231</v>
      </c>
      <c r="E86" s="284" t="s">
        <v>978</v>
      </c>
      <c r="F86" s="284" t="s">
        <v>990</v>
      </c>
      <c r="G86" s="284" t="s">
        <v>230</v>
      </c>
    </row>
    <row r="87" spans="1:7" ht="47.1" customHeight="1">
      <c r="A87" s="285"/>
      <c r="B87" s="56" t="e">
        <f>IF(#REF!="✓","2","0")</f>
        <v>#REF!</v>
      </c>
      <c r="C87" s="56" t="e">
        <f>VALUE(B87)</f>
        <v>#REF!</v>
      </c>
      <c r="D87" s="283"/>
      <c r="E87" s="284"/>
      <c r="F87" s="284"/>
      <c r="G87" s="284"/>
    </row>
    <row r="88" spans="1:7" ht="47.1" customHeight="1">
      <c r="A88" s="285"/>
      <c r="B88" s="56" t="e">
        <f>IF(#REF!="✓","3","0")</f>
        <v>#REF!</v>
      </c>
      <c r="C88" s="56" t="e">
        <f t="shared" ref="C88:C90" si="11">VALUE(B88)</f>
        <v>#REF!</v>
      </c>
      <c r="D88" s="283"/>
      <c r="E88" s="284"/>
      <c r="F88" s="284"/>
      <c r="G88" s="284"/>
    </row>
    <row r="89" spans="1:7" ht="47.1" customHeight="1">
      <c r="A89" s="285"/>
      <c r="B89" s="56" t="e">
        <f>IF(#REF!="✓","4","0")</f>
        <v>#REF!</v>
      </c>
      <c r="C89" s="56" t="e">
        <f t="shared" si="11"/>
        <v>#REF!</v>
      </c>
      <c r="D89" s="283"/>
      <c r="E89" s="284"/>
      <c r="F89" s="284"/>
      <c r="G89" s="284"/>
    </row>
    <row r="90" spans="1:7" ht="72" customHeight="1">
      <c r="A90" s="285"/>
      <c r="B90" s="56" t="e">
        <f>IF(#REF!="✓","5","0")</f>
        <v>#REF!</v>
      </c>
      <c r="C90" s="56" t="e">
        <f t="shared" si="11"/>
        <v>#REF!</v>
      </c>
      <c r="D90" s="283"/>
      <c r="E90" s="284"/>
      <c r="F90" s="284"/>
      <c r="G90" s="284"/>
    </row>
    <row r="91" spans="1:7" hidden="1">
      <c r="A91" s="263"/>
      <c r="B91" s="262"/>
      <c r="C91" s="262" t="e">
        <f>SUM(C86:C90)</f>
        <v>#REF!</v>
      </c>
      <c r="D91" s="266"/>
      <c r="E91" s="264"/>
      <c r="G91" s="264"/>
    </row>
    <row r="92" spans="1:7" s="70" customFormat="1" ht="8.1" customHeight="1">
      <c r="A92" s="50"/>
      <c r="B92" s="48"/>
      <c r="C92" s="48"/>
      <c r="D92" s="51"/>
      <c r="E92" s="43"/>
      <c r="F92" s="43"/>
      <c r="G92" s="43"/>
    </row>
    <row r="93" spans="1:7" ht="18">
      <c r="A93" s="112" t="s">
        <v>238</v>
      </c>
      <c r="B93" s="56" t="e">
        <f>IF(#REF!="✓","1","0")</f>
        <v>#REF!</v>
      </c>
      <c r="C93" s="56" t="e">
        <f>VALUE(B93)</f>
        <v>#REF!</v>
      </c>
      <c r="D93" s="283" t="s">
        <v>241</v>
      </c>
      <c r="E93" s="284" t="s">
        <v>466</v>
      </c>
      <c r="F93" s="284" t="s">
        <v>992</v>
      </c>
      <c r="G93" s="284" t="s">
        <v>467</v>
      </c>
    </row>
    <row r="94" spans="1:7" ht="18">
      <c r="A94" s="285"/>
      <c r="B94" s="56" t="e">
        <f>IF(#REF!="✓","2","0")</f>
        <v>#REF!</v>
      </c>
      <c r="C94" s="56" t="e">
        <f>VALUE(B94)</f>
        <v>#REF!</v>
      </c>
      <c r="D94" s="283"/>
      <c r="E94" s="284"/>
      <c r="F94" s="284"/>
      <c r="G94" s="284"/>
    </row>
    <row r="95" spans="1:7" ht="18">
      <c r="A95" s="285"/>
      <c r="B95" s="56" t="e">
        <f>IF(#REF!="✓","3","0")</f>
        <v>#REF!</v>
      </c>
      <c r="C95" s="56" t="e">
        <f t="shared" ref="C95:C97" si="12">VALUE(B95)</f>
        <v>#REF!</v>
      </c>
      <c r="D95" s="283"/>
      <c r="E95" s="284"/>
      <c r="F95" s="284"/>
      <c r="G95" s="284"/>
    </row>
    <row r="96" spans="1:7" ht="18">
      <c r="A96" s="285"/>
      <c r="B96" s="56" t="e">
        <f>IF(#REF!="✓","4","0")</f>
        <v>#REF!</v>
      </c>
      <c r="C96" s="56" t="e">
        <f t="shared" si="12"/>
        <v>#REF!</v>
      </c>
      <c r="D96" s="283"/>
      <c r="E96" s="284"/>
      <c r="F96" s="284"/>
      <c r="G96" s="284"/>
    </row>
    <row r="97" spans="1:7" ht="138.9" customHeight="1">
      <c r="A97" s="285"/>
      <c r="B97" s="56" t="e">
        <f>IF(#REF!="✓","5","0")</f>
        <v>#REF!</v>
      </c>
      <c r="C97" s="56" t="e">
        <f t="shared" si="12"/>
        <v>#REF!</v>
      </c>
      <c r="D97" s="283"/>
      <c r="E97" s="284"/>
      <c r="F97" s="284"/>
      <c r="G97" s="284"/>
    </row>
    <row r="98" spans="1:7" ht="146.1" customHeight="1">
      <c r="A98" s="263"/>
      <c r="D98" s="266"/>
      <c r="E98" s="264" t="s">
        <v>468</v>
      </c>
      <c r="F98" s="264" t="s">
        <v>469</v>
      </c>
      <c r="G98" s="264" t="s">
        <v>470</v>
      </c>
    </row>
    <row r="99" spans="1:7" hidden="1">
      <c r="A99" s="263"/>
      <c r="C99" s="44" t="e">
        <f>SUM(C93:C97)</f>
        <v>#REF!</v>
      </c>
      <c r="D99" s="266"/>
      <c r="E99" s="264"/>
      <c r="F99" s="264"/>
      <c r="G99" s="264"/>
    </row>
    <row r="100" spans="1:7" s="70" customFormat="1" ht="6" customHeight="1">
      <c r="A100" s="50"/>
      <c r="B100" s="48"/>
      <c r="C100" s="48"/>
      <c r="D100" s="51"/>
      <c r="E100" s="43"/>
      <c r="F100" s="43"/>
      <c r="G100" s="43"/>
    </row>
    <row r="101" spans="1:7" ht="47.1" customHeight="1">
      <c r="A101" s="112" t="s">
        <v>248</v>
      </c>
      <c r="B101" s="56" t="e">
        <f>IF(#REF!="✓","1","0")</f>
        <v>#REF!</v>
      </c>
      <c r="C101" s="56" t="e">
        <f>VALUE(B101)</f>
        <v>#REF!</v>
      </c>
      <c r="D101" s="283" t="s">
        <v>251</v>
      </c>
      <c r="E101" s="284" t="s">
        <v>471</v>
      </c>
      <c r="F101" s="284" t="s">
        <v>991</v>
      </c>
      <c r="G101" s="284" t="s">
        <v>472</v>
      </c>
    </row>
    <row r="102" spans="1:7" ht="47.1" customHeight="1">
      <c r="A102" s="285"/>
      <c r="B102" s="56" t="e">
        <f>IF(#REF!="✓","2","0")</f>
        <v>#REF!</v>
      </c>
      <c r="C102" s="56" t="e">
        <f>VALUE(B102)</f>
        <v>#REF!</v>
      </c>
      <c r="D102" s="287"/>
      <c r="E102" s="284"/>
      <c r="F102" s="284"/>
      <c r="G102" s="284"/>
    </row>
    <row r="103" spans="1:7" ht="48" customHeight="1">
      <c r="A103" s="285"/>
      <c r="B103" s="56" t="e">
        <f>IF(#REF!="✓","3","0")</f>
        <v>#REF!</v>
      </c>
      <c r="C103" s="56" t="e">
        <f t="shared" ref="C103:C105" si="13">VALUE(B103)</f>
        <v>#REF!</v>
      </c>
      <c r="D103" s="287"/>
      <c r="E103" s="284"/>
      <c r="F103" s="284"/>
      <c r="G103" s="284"/>
    </row>
    <row r="104" spans="1:7" ht="48" customHeight="1">
      <c r="A104" s="285"/>
      <c r="B104" s="56" t="e">
        <f>IF(#REF!="✓","4","0")</f>
        <v>#REF!</v>
      </c>
      <c r="C104" s="56" t="e">
        <f t="shared" si="13"/>
        <v>#REF!</v>
      </c>
      <c r="D104" s="287"/>
      <c r="E104" s="284"/>
      <c r="F104" s="284"/>
      <c r="G104" s="284"/>
    </row>
    <row r="105" spans="1:7" ht="48" customHeight="1">
      <c r="A105" s="285"/>
      <c r="B105" s="56" t="e">
        <f>IF(#REF!="✓","5","0")</f>
        <v>#REF!</v>
      </c>
      <c r="C105" s="56" t="e">
        <f t="shared" si="13"/>
        <v>#REF!</v>
      </c>
      <c r="D105" s="287"/>
      <c r="E105" s="284"/>
      <c r="F105" s="284"/>
      <c r="G105" s="284"/>
    </row>
    <row r="106" spans="1:7" hidden="1">
      <c r="A106" s="263"/>
      <c r="B106" s="262"/>
      <c r="C106" s="262" t="e">
        <f>SUM(C101:C105)</f>
        <v>#REF!</v>
      </c>
      <c r="D106" s="266"/>
      <c r="E106" s="264"/>
      <c r="G106" s="264"/>
    </row>
    <row r="107" spans="1:7" s="70" customFormat="1" ht="8.1" customHeight="1">
      <c r="A107" s="50"/>
      <c r="B107" s="48"/>
      <c r="C107" s="48"/>
      <c r="D107" s="51"/>
      <c r="E107" s="43"/>
      <c r="F107" s="43"/>
      <c r="G107" s="43"/>
    </row>
    <row r="108" spans="1:7" ht="48" customHeight="1">
      <c r="A108" s="112" t="s">
        <v>260</v>
      </c>
      <c r="B108" s="56" t="e">
        <f>IF(#REF!="✓","1","0")</f>
        <v>#REF!</v>
      </c>
      <c r="C108" s="56" t="e">
        <f>VALUE(B108)</f>
        <v>#REF!</v>
      </c>
      <c r="D108" s="283" t="s">
        <v>262</v>
      </c>
      <c r="E108" s="284" t="s">
        <v>473</v>
      </c>
      <c r="F108" s="284" t="s">
        <v>474</v>
      </c>
      <c r="G108" s="284" t="s">
        <v>261</v>
      </c>
    </row>
    <row r="109" spans="1:7" ht="48" customHeight="1">
      <c r="A109" s="285"/>
      <c r="B109" s="56" t="e">
        <f>IF(#REF!="✓","2","0")</f>
        <v>#REF!</v>
      </c>
      <c r="C109" s="56" t="e">
        <f>VALUE(B109)</f>
        <v>#REF!</v>
      </c>
      <c r="D109" s="283"/>
      <c r="E109" s="284"/>
      <c r="F109" s="284"/>
      <c r="G109" s="284"/>
    </row>
    <row r="110" spans="1:7" ht="48" customHeight="1">
      <c r="A110" s="285"/>
      <c r="B110" s="56" t="e">
        <f>IF(#REF!="✓","3","0")</f>
        <v>#REF!</v>
      </c>
      <c r="C110" s="56" t="e">
        <f t="shared" ref="C110:C112" si="14">VALUE(B110)</f>
        <v>#REF!</v>
      </c>
      <c r="D110" s="283"/>
      <c r="E110" s="284"/>
      <c r="F110" s="284"/>
      <c r="G110" s="284"/>
    </row>
    <row r="111" spans="1:7" ht="48" customHeight="1">
      <c r="A111" s="285"/>
      <c r="B111" s="56" t="e">
        <f>IF(#REF!="✓","4","0")</f>
        <v>#REF!</v>
      </c>
      <c r="C111" s="56" t="e">
        <f t="shared" si="14"/>
        <v>#REF!</v>
      </c>
      <c r="D111" s="283"/>
      <c r="E111" s="284"/>
      <c r="F111" s="284"/>
      <c r="G111" s="284"/>
    </row>
    <row r="112" spans="1:7" ht="68.099999999999994" customHeight="1">
      <c r="A112" s="285"/>
      <c r="B112" s="56" t="e">
        <f>IF(#REF!="✓","5","0")</f>
        <v>#REF!</v>
      </c>
      <c r="C112" s="56" t="e">
        <f t="shared" si="14"/>
        <v>#REF!</v>
      </c>
      <c r="D112" s="283"/>
      <c r="E112" s="284"/>
      <c r="F112" s="284"/>
      <c r="G112" s="284"/>
    </row>
    <row r="113" spans="1:7" hidden="1">
      <c r="A113" s="263"/>
      <c r="B113" s="262"/>
      <c r="C113" s="262" t="e">
        <f>SUM(C108:C112)</f>
        <v>#REF!</v>
      </c>
      <c r="D113" s="265"/>
      <c r="E113" s="264"/>
      <c r="G113" s="264"/>
    </row>
    <row r="114" spans="1:7" s="71" customFormat="1" ht="8.1" customHeight="1">
      <c r="A114" s="50"/>
      <c r="B114" s="48"/>
      <c r="C114" s="48"/>
      <c r="D114" s="51"/>
      <c r="E114" s="43"/>
      <c r="F114" s="43"/>
      <c r="G114" s="43"/>
    </row>
  </sheetData>
  <mergeCells count="79">
    <mergeCell ref="G3:G7"/>
    <mergeCell ref="D3:D7"/>
    <mergeCell ref="E3:E7"/>
    <mergeCell ref="A4:A7"/>
    <mergeCell ref="G10:G14"/>
    <mergeCell ref="D10:D14"/>
    <mergeCell ref="F10:F14"/>
    <mergeCell ref="E10:E14"/>
    <mergeCell ref="A11:A14"/>
    <mergeCell ref="G16:G20"/>
    <mergeCell ref="D16:D20"/>
    <mergeCell ref="F16:F20"/>
    <mergeCell ref="E16:E20"/>
    <mergeCell ref="A17:A20"/>
    <mergeCell ref="G23:G27"/>
    <mergeCell ref="D23:D27"/>
    <mergeCell ref="F23:F27"/>
    <mergeCell ref="E23:E27"/>
    <mergeCell ref="A24:A27"/>
    <mergeCell ref="G30:G34"/>
    <mergeCell ref="D30:D34"/>
    <mergeCell ref="F30:F34"/>
    <mergeCell ref="E30:E34"/>
    <mergeCell ref="A31:A34"/>
    <mergeCell ref="G37:G41"/>
    <mergeCell ref="D37:D41"/>
    <mergeCell ref="F37:F41"/>
    <mergeCell ref="E37:E41"/>
    <mergeCell ref="A38:A41"/>
    <mergeCell ref="G44:G48"/>
    <mergeCell ref="D44:D48"/>
    <mergeCell ref="F44:F48"/>
    <mergeCell ref="E44:E48"/>
    <mergeCell ref="A45:A48"/>
    <mergeCell ref="G51:G55"/>
    <mergeCell ref="D51:D55"/>
    <mergeCell ref="F51:F55"/>
    <mergeCell ref="E51:E55"/>
    <mergeCell ref="A52:A55"/>
    <mergeCell ref="G58:G62"/>
    <mergeCell ref="D58:D62"/>
    <mergeCell ref="F58:F62"/>
    <mergeCell ref="E58:E62"/>
    <mergeCell ref="A59:A62"/>
    <mergeCell ref="G65:G69"/>
    <mergeCell ref="D65:D69"/>
    <mergeCell ref="F65:F69"/>
    <mergeCell ref="E65:E69"/>
    <mergeCell ref="A66:A69"/>
    <mergeCell ref="G72:G76"/>
    <mergeCell ref="D72:D76"/>
    <mergeCell ref="F72:F76"/>
    <mergeCell ref="E72:E76"/>
    <mergeCell ref="A73:A76"/>
    <mergeCell ref="G79:G83"/>
    <mergeCell ref="D79:D83"/>
    <mergeCell ref="F79:F83"/>
    <mergeCell ref="E79:E83"/>
    <mergeCell ref="A80:A83"/>
    <mergeCell ref="G86:G90"/>
    <mergeCell ref="D86:D90"/>
    <mergeCell ref="F86:F90"/>
    <mergeCell ref="E86:E90"/>
    <mergeCell ref="A87:A90"/>
    <mergeCell ref="G93:G97"/>
    <mergeCell ref="D93:D97"/>
    <mergeCell ref="F93:F97"/>
    <mergeCell ref="E93:E97"/>
    <mergeCell ref="A94:A97"/>
    <mergeCell ref="G101:G105"/>
    <mergeCell ref="D101:D105"/>
    <mergeCell ref="F101:F105"/>
    <mergeCell ref="E101:E105"/>
    <mergeCell ref="A102:A105"/>
    <mergeCell ref="G108:G112"/>
    <mergeCell ref="D108:D112"/>
    <mergeCell ref="F108:F112"/>
    <mergeCell ref="E108:E112"/>
    <mergeCell ref="A109:A112"/>
  </mergeCells>
  <pageMargins left="0.7" right="0.7" top="0.75" bottom="0.75" header="0.3" footer="0.3"/>
  <pageSetup paperSize="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76"/>
  <sheetViews>
    <sheetView zoomScale="112" zoomScaleNormal="112" workbookViewId="0">
      <selection activeCell="E186" sqref="E186"/>
    </sheetView>
  </sheetViews>
  <sheetFormatPr defaultColWidth="9.109375" defaultRowHeight="14.4"/>
  <cols>
    <col min="1" max="1" width="36.6640625" style="3" customWidth="1"/>
    <col min="2" max="2" width="45.88671875" style="3" customWidth="1"/>
    <col min="3" max="3" width="30.44140625" style="3" customWidth="1"/>
    <col min="4" max="16384" width="9.109375" style="5"/>
  </cols>
  <sheetData>
    <row r="1" spans="1:3" s="2" customFormat="1">
      <c r="A1" s="1" t="s">
        <v>475</v>
      </c>
      <c r="B1" s="1" t="s">
        <v>476</v>
      </c>
      <c r="C1" s="1" t="s">
        <v>477</v>
      </c>
    </row>
    <row r="2" spans="1:3">
      <c r="A2" s="3" t="s">
        <v>478</v>
      </c>
      <c r="B2" s="4" t="s">
        <v>479</v>
      </c>
      <c r="C2" s="3" t="s">
        <v>480</v>
      </c>
    </row>
    <row r="3" spans="1:3">
      <c r="A3" s="3" t="s">
        <v>478</v>
      </c>
      <c r="B3" s="3" t="s">
        <v>46</v>
      </c>
      <c r="C3" s="3" t="s">
        <v>481</v>
      </c>
    </row>
    <row r="4" spans="1:3">
      <c r="A4" s="3" t="s">
        <v>478</v>
      </c>
      <c r="B4" s="3" t="s">
        <v>482</v>
      </c>
      <c r="C4" s="3" t="s">
        <v>481</v>
      </c>
    </row>
    <row r="5" spans="1:3">
      <c r="A5" s="3" t="s">
        <v>478</v>
      </c>
      <c r="B5" s="3" t="s">
        <v>483</v>
      </c>
      <c r="C5" s="3" t="s">
        <v>481</v>
      </c>
    </row>
    <row r="6" spans="1:3">
      <c r="A6" s="3" t="s">
        <v>478</v>
      </c>
      <c r="B6" s="3" t="s">
        <v>484</v>
      </c>
      <c r="C6" s="3" t="s">
        <v>481</v>
      </c>
    </row>
    <row r="7" spans="1:3">
      <c r="A7" s="3" t="s">
        <v>478</v>
      </c>
      <c r="B7" s="3" t="s">
        <v>485</v>
      </c>
      <c r="C7" s="3" t="s">
        <v>481</v>
      </c>
    </row>
    <row r="8" spans="1:3">
      <c r="A8" s="3" t="s">
        <v>478</v>
      </c>
      <c r="B8" s="3" t="s">
        <v>486</v>
      </c>
      <c r="C8" s="3" t="s">
        <v>481</v>
      </c>
    </row>
    <row r="9" spans="1:3">
      <c r="A9" s="3" t="s">
        <v>808</v>
      </c>
      <c r="B9" s="3" t="s">
        <v>993</v>
      </c>
      <c r="C9" s="3" t="s">
        <v>481</v>
      </c>
    </row>
    <row r="10" spans="1:3">
      <c r="A10" s="3" t="s">
        <v>478</v>
      </c>
      <c r="B10" s="3" t="s">
        <v>487</v>
      </c>
      <c r="C10" s="3" t="s">
        <v>481</v>
      </c>
    </row>
    <row r="11" spans="1:3">
      <c r="A11" s="3" t="s">
        <v>478</v>
      </c>
      <c r="B11" s="3" t="s">
        <v>488</v>
      </c>
      <c r="C11" s="3" t="s">
        <v>481</v>
      </c>
    </row>
    <row r="12" spans="1:3">
      <c r="A12" s="3" t="s">
        <v>478</v>
      </c>
      <c r="B12" s="3" t="s">
        <v>489</v>
      </c>
      <c r="C12" s="3" t="s">
        <v>481</v>
      </c>
    </row>
    <row r="13" spans="1:3">
      <c r="A13" s="3" t="s">
        <v>478</v>
      </c>
      <c r="B13" s="3" t="s">
        <v>490</v>
      </c>
      <c r="C13" s="3" t="s">
        <v>481</v>
      </c>
    </row>
    <row r="14" spans="1:3">
      <c r="A14" s="3" t="s">
        <v>478</v>
      </c>
      <c r="B14" s="3" t="s">
        <v>491</v>
      </c>
      <c r="C14" s="3" t="s">
        <v>481</v>
      </c>
    </row>
    <row r="15" spans="1:3">
      <c r="A15" s="3" t="s">
        <v>478</v>
      </c>
      <c r="B15" s="3" t="s">
        <v>492</v>
      </c>
      <c r="C15" s="3" t="s">
        <v>481</v>
      </c>
    </row>
    <row r="16" spans="1:3">
      <c r="A16" s="3" t="s">
        <v>478</v>
      </c>
      <c r="B16" s="3" t="s">
        <v>493</v>
      </c>
      <c r="C16" s="3" t="s">
        <v>481</v>
      </c>
    </row>
    <row r="17" spans="1:3">
      <c r="A17" s="3" t="s">
        <v>478</v>
      </c>
      <c r="B17" s="3" t="s">
        <v>494</v>
      </c>
      <c r="C17" s="3" t="s">
        <v>481</v>
      </c>
    </row>
    <row r="18" spans="1:3">
      <c r="A18" s="3" t="s">
        <v>478</v>
      </c>
      <c r="B18" s="3" t="s">
        <v>495</v>
      </c>
      <c r="C18" s="3" t="s">
        <v>481</v>
      </c>
    </row>
    <row r="19" spans="1:3">
      <c r="A19" s="3" t="s">
        <v>478</v>
      </c>
      <c r="B19" s="3" t="s">
        <v>496</v>
      </c>
      <c r="C19" s="3" t="s">
        <v>481</v>
      </c>
    </row>
    <row r="20" spans="1:3">
      <c r="A20" s="3" t="s">
        <v>478</v>
      </c>
      <c r="B20" s="3" t="s">
        <v>497</v>
      </c>
      <c r="C20" s="3" t="s">
        <v>481</v>
      </c>
    </row>
    <row r="21" spans="1:3">
      <c r="A21" s="3" t="s">
        <v>478</v>
      </c>
      <c r="B21" s="3" t="s">
        <v>498</v>
      </c>
      <c r="C21" s="3" t="s">
        <v>481</v>
      </c>
    </row>
    <row r="22" spans="1:3">
      <c r="A22" s="3" t="s">
        <v>478</v>
      </c>
      <c r="B22" s="3" t="s">
        <v>499</v>
      </c>
      <c r="C22" s="3" t="s">
        <v>481</v>
      </c>
    </row>
    <row r="23" spans="1:3">
      <c r="A23" s="3" t="s">
        <v>808</v>
      </c>
      <c r="B23" s="3" t="s">
        <v>995</v>
      </c>
      <c r="C23" s="3" t="s">
        <v>481</v>
      </c>
    </row>
    <row r="24" spans="1:3">
      <c r="A24" s="3" t="s">
        <v>808</v>
      </c>
      <c r="B24" s="3" t="s">
        <v>809</v>
      </c>
      <c r="C24" s="3" t="s">
        <v>481</v>
      </c>
    </row>
    <row r="25" spans="1:3">
      <c r="A25" s="3" t="s">
        <v>808</v>
      </c>
      <c r="B25" s="3" t="s">
        <v>810</v>
      </c>
      <c r="C25" s="3" t="s">
        <v>481</v>
      </c>
    </row>
    <row r="26" spans="1:3">
      <c r="A26" s="3" t="s">
        <v>808</v>
      </c>
      <c r="B26" s="3" t="s">
        <v>848</v>
      </c>
      <c r="C26" s="3" t="s">
        <v>837</v>
      </c>
    </row>
    <row r="27" spans="1:3">
      <c r="A27" s="3" t="s">
        <v>808</v>
      </c>
      <c r="B27" s="3" t="s">
        <v>852</v>
      </c>
      <c r="C27" s="3" t="s">
        <v>837</v>
      </c>
    </row>
    <row r="28" spans="1:3">
      <c r="A28" s="3" t="s">
        <v>808</v>
      </c>
      <c r="B28" s="3" t="s">
        <v>853</v>
      </c>
      <c r="C28" s="3" t="s">
        <v>837</v>
      </c>
    </row>
    <row r="29" spans="1:3">
      <c r="A29" s="3" t="s">
        <v>500</v>
      </c>
      <c r="B29" s="3" t="s">
        <v>501</v>
      </c>
      <c r="C29" s="3" t="s">
        <v>480</v>
      </c>
    </row>
    <row r="30" spans="1:3">
      <c r="A30" s="3" t="s">
        <v>500</v>
      </c>
      <c r="B30" s="3" t="s">
        <v>502</v>
      </c>
      <c r="C30" s="3" t="s">
        <v>481</v>
      </c>
    </row>
    <row r="31" spans="1:3">
      <c r="A31" s="3" t="s">
        <v>500</v>
      </c>
      <c r="B31" s="3" t="s">
        <v>503</v>
      </c>
      <c r="C31" s="3" t="s">
        <v>481</v>
      </c>
    </row>
    <row r="32" spans="1:3">
      <c r="A32" s="3" t="s">
        <v>500</v>
      </c>
      <c r="B32" s="3" t="s">
        <v>504</v>
      </c>
      <c r="C32" s="3" t="s">
        <v>481</v>
      </c>
    </row>
    <row r="33" spans="1:3">
      <c r="A33" s="3" t="s">
        <v>500</v>
      </c>
      <c r="B33" s="3" t="s">
        <v>505</v>
      </c>
      <c r="C33" s="3" t="s">
        <v>481</v>
      </c>
    </row>
    <row r="34" spans="1:3">
      <c r="A34" s="3" t="s">
        <v>500</v>
      </c>
      <c r="B34" s="3" t="s">
        <v>784</v>
      </c>
      <c r="C34" s="3" t="s">
        <v>481</v>
      </c>
    </row>
    <row r="35" spans="1:3">
      <c r="A35" s="3" t="s">
        <v>500</v>
      </c>
      <c r="B35" s="3" t="s">
        <v>785</v>
      </c>
      <c r="C35" s="3" t="s">
        <v>481</v>
      </c>
    </row>
    <row r="36" spans="1:3">
      <c r="A36" s="3" t="s">
        <v>500</v>
      </c>
      <c r="B36" s="3" t="s">
        <v>823</v>
      </c>
      <c r="C36" s="3" t="s">
        <v>481</v>
      </c>
    </row>
    <row r="37" spans="1:3">
      <c r="A37" s="3" t="s">
        <v>500</v>
      </c>
      <c r="B37" s="3" t="s">
        <v>818</v>
      </c>
      <c r="C37" s="3" t="s">
        <v>481</v>
      </c>
    </row>
    <row r="38" spans="1:3">
      <c r="A38" s="3" t="s">
        <v>506</v>
      </c>
      <c r="B38" s="3" t="s">
        <v>506</v>
      </c>
      <c r="C38" s="3" t="s">
        <v>480</v>
      </c>
    </row>
    <row r="39" spans="1:3">
      <c r="A39" s="3" t="s">
        <v>506</v>
      </c>
      <c r="B39" s="3" t="s">
        <v>996</v>
      </c>
      <c r="C39" s="3" t="s">
        <v>481</v>
      </c>
    </row>
    <row r="40" spans="1:3">
      <c r="A40" s="3" t="s">
        <v>506</v>
      </c>
      <c r="B40" s="3" t="s">
        <v>507</v>
      </c>
      <c r="C40" s="3" t="s">
        <v>481</v>
      </c>
    </row>
    <row r="41" spans="1:3">
      <c r="A41" s="3" t="s">
        <v>506</v>
      </c>
      <c r="B41" s="3" t="s">
        <v>508</v>
      </c>
      <c r="C41" s="3" t="s">
        <v>481</v>
      </c>
    </row>
    <row r="42" spans="1:3">
      <c r="A42" s="3" t="s">
        <v>506</v>
      </c>
      <c r="B42" s="3" t="s">
        <v>509</v>
      </c>
      <c r="C42" s="3" t="s">
        <v>481</v>
      </c>
    </row>
    <row r="43" spans="1:3">
      <c r="A43" s="3" t="s">
        <v>506</v>
      </c>
      <c r="B43" s="3" t="s">
        <v>510</v>
      </c>
      <c r="C43" s="3" t="s">
        <v>481</v>
      </c>
    </row>
    <row r="44" spans="1:3">
      <c r="A44" s="3" t="s">
        <v>506</v>
      </c>
      <c r="B44" s="3" t="s">
        <v>811</v>
      </c>
      <c r="C44" s="3" t="s">
        <v>481</v>
      </c>
    </row>
    <row r="45" spans="1:3">
      <c r="A45" s="3" t="s">
        <v>511</v>
      </c>
      <c r="B45" s="3" t="s">
        <v>512</v>
      </c>
      <c r="C45" s="3" t="s">
        <v>480</v>
      </c>
    </row>
    <row r="46" spans="1:3">
      <c r="A46" s="3" t="s">
        <v>511</v>
      </c>
      <c r="B46" s="3" t="s">
        <v>513</v>
      </c>
      <c r="C46" s="3" t="s">
        <v>481</v>
      </c>
    </row>
    <row r="47" spans="1:3">
      <c r="A47" s="3" t="s">
        <v>511</v>
      </c>
      <c r="B47" s="3" t="s">
        <v>514</v>
      </c>
      <c r="C47" s="3" t="s">
        <v>481</v>
      </c>
    </row>
    <row r="48" spans="1:3">
      <c r="A48" s="3" t="s">
        <v>511</v>
      </c>
      <c r="B48" s="3" t="s">
        <v>515</v>
      </c>
      <c r="C48" s="3" t="s">
        <v>481</v>
      </c>
    </row>
    <row r="49" spans="1:3">
      <c r="A49" s="3" t="s">
        <v>511</v>
      </c>
      <c r="B49" s="3" t="s">
        <v>516</v>
      </c>
      <c r="C49" s="3" t="s">
        <v>481</v>
      </c>
    </row>
    <row r="50" spans="1:3">
      <c r="A50" s="3" t="s">
        <v>511</v>
      </c>
      <c r="B50" s="3" t="s">
        <v>517</v>
      </c>
      <c r="C50" s="3" t="s">
        <v>481</v>
      </c>
    </row>
    <row r="51" spans="1:3">
      <c r="A51" s="3" t="s">
        <v>511</v>
      </c>
      <c r="B51" s="3" t="s">
        <v>518</v>
      </c>
      <c r="C51" s="3" t="s">
        <v>481</v>
      </c>
    </row>
    <row r="52" spans="1:3">
      <c r="A52" s="3" t="s">
        <v>511</v>
      </c>
      <c r="B52" s="3" t="s">
        <v>519</v>
      </c>
      <c r="C52" s="3" t="s">
        <v>481</v>
      </c>
    </row>
    <row r="53" spans="1:3">
      <c r="A53" s="3" t="s">
        <v>511</v>
      </c>
      <c r="B53" s="3" t="s">
        <v>520</v>
      </c>
      <c r="C53" s="3" t="s">
        <v>481</v>
      </c>
    </row>
    <row r="54" spans="1:3">
      <c r="A54" s="3" t="s">
        <v>511</v>
      </c>
      <c r="B54" s="3" t="s">
        <v>521</v>
      </c>
      <c r="C54" s="3" t="s">
        <v>481</v>
      </c>
    </row>
    <row r="55" spans="1:3">
      <c r="A55" s="3" t="s">
        <v>511</v>
      </c>
      <c r="B55" s="3" t="s">
        <v>522</v>
      </c>
      <c r="C55" s="3" t="s">
        <v>481</v>
      </c>
    </row>
    <row r="56" spans="1:3">
      <c r="A56" s="3" t="s">
        <v>511</v>
      </c>
      <c r="B56" s="3" t="s">
        <v>523</v>
      </c>
      <c r="C56" s="3" t="s">
        <v>481</v>
      </c>
    </row>
    <row r="57" spans="1:3">
      <c r="A57" s="3" t="s">
        <v>511</v>
      </c>
      <c r="B57" s="3" t="s">
        <v>524</v>
      </c>
      <c r="C57" s="3" t="s">
        <v>481</v>
      </c>
    </row>
    <row r="58" spans="1:3">
      <c r="A58" s="3" t="s">
        <v>511</v>
      </c>
      <c r="B58" s="3" t="s">
        <v>525</v>
      </c>
      <c r="C58" s="3" t="s">
        <v>481</v>
      </c>
    </row>
    <row r="59" spans="1:3">
      <c r="A59" s="3" t="s">
        <v>511</v>
      </c>
      <c r="B59" s="3" t="s">
        <v>526</v>
      </c>
      <c r="C59" s="3" t="s">
        <v>481</v>
      </c>
    </row>
    <row r="60" spans="1:3">
      <c r="A60" s="3" t="s">
        <v>511</v>
      </c>
      <c r="B60" s="3" t="s">
        <v>527</v>
      </c>
      <c r="C60" s="3" t="s">
        <v>481</v>
      </c>
    </row>
    <row r="61" spans="1:3">
      <c r="A61" s="3" t="s">
        <v>511</v>
      </c>
      <c r="B61" s="3" t="s">
        <v>528</v>
      </c>
      <c r="C61" s="3" t="s">
        <v>481</v>
      </c>
    </row>
    <row r="62" spans="1:3">
      <c r="A62" s="3" t="s">
        <v>511</v>
      </c>
      <c r="B62" s="3" t="s">
        <v>529</v>
      </c>
      <c r="C62" s="3" t="s">
        <v>481</v>
      </c>
    </row>
    <row r="63" spans="1:3">
      <c r="A63" s="3" t="s">
        <v>511</v>
      </c>
      <c r="B63" s="3" t="s">
        <v>769</v>
      </c>
      <c r="C63" s="3" t="s">
        <v>481</v>
      </c>
    </row>
    <row r="64" spans="1:3">
      <c r="A64" s="3" t="s">
        <v>511</v>
      </c>
      <c r="B64" s="3" t="s">
        <v>772</v>
      </c>
      <c r="C64" s="3" t="s">
        <v>481</v>
      </c>
    </row>
    <row r="65" spans="1:3">
      <c r="A65" s="3" t="s">
        <v>511</v>
      </c>
      <c r="B65" s="3" t="s">
        <v>778</v>
      </c>
      <c r="C65" s="3" t="s">
        <v>481</v>
      </c>
    </row>
    <row r="66" spans="1:3">
      <c r="A66" s="3" t="s">
        <v>511</v>
      </c>
      <c r="B66" s="3" t="s">
        <v>781</v>
      </c>
      <c r="C66" s="3" t="s">
        <v>481</v>
      </c>
    </row>
    <row r="67" spans="1:3">
      <c r="A67" s="3" t="s">
        <v>511</v>
      </c>
      <c r="B67" s="3" t="s">
        <v>786</v>
      </c>
      <c r="C67" s="3" t="s">
        <v>481</v>
      </c>
    </row>
    <row r="68" spans="1:3">
      <c r="A68" s="3" t="s">
        <v>511</v>
      </c>
      <c r="B68" s="3" t="s">
        <v>787</v>
      </c>
      <c r="C68" s="3" t="s">
        <v>481</v>
      </c>
    </row>
    <row r="69" spans="1:3">
      <c r="A69" s="3" t="s">
        <v>511</v>
      </c>
      <c r="B69" s="3" t="s">
        <v>789</v>
      </c>
      <c r="C69" s="3" t="s">
        <v>481</v>
      </c>
    </row>
    <row r="70" spans="1:3">
      <c r="A70" s="3" t="s">
        <v>511</v>
      </c>
      <c r="B70" s="3" t="s">
        <v>791</v>
      </c>
      <c r="C70" s="3" t="s">
        <v>481</v>
      </c>
    </row>
    <row r="71" spans="1:3">
      <c r="A71" s="3" t="s">
        <v>511</v>
      </c>
      <c r="B71" s="3" t="s">
        <v>797</v>
      </c>
      <c r="C71" s="3" t="s">
        <v>481</v>
      </c>
    </row>
    <row r="72" spans="1:3">
      <c r="A72" s="3" t="s">
        <v>511</v>
      </c>
      <c r="B72" s="3" t="s">
        <v>798</v>
      </c>
      <c r="C72" s="3" t="s">
        <v>481</v>
      </c>
    </row>
    <row r="73" spans="1:3">
      <c r="A73" s="3" t="s">
        <v>511</v>
      </c>
      <c r="B73" s="3" t="s">
        <v>799</v>
      </c>
      <c r="C73" s="3" t="s">
        <v>481</v>
      </c>
    </row>
    <row r="74" spans="1:3">
      <c r="A74" s="3" t="s">
        <v>511</v>
      </c>
      <c r="B74" s="3" t="s">
        <v>802</v>
      </c>
      <c r="C74" s="3" t="s">
        <v>481</v>
      </c>
    </row>
    <row r="75" spans="1:3">
      <c r="A75" s="3" t="s">
        <v>511</v>
      </c>
      <c r="B75" s="3" t="s">
        <v>814</v>
      </c>
      <c r="C75" s="3" t="s">
        <v>481</v>
      </c>
    </row>
    <row r="76" spans="1:3">
      <c r="A76" s="3" t="s">
        <v>511</v>
      </c>
      <c r="B76" s="3" t="s">
        <v>828</v>
      </c>
      <c r="C76" s="3" t="s">
        <v>481</v>
      </c>
    </row>
    <row r="77" spans="1:3">
      <c r="A77" s="3" t="s">
        <v>511</v>
      </c>
      <c r="B77" s="3" t="s">
        <v>829</v>
      </c>
      <c r="C77" s="3" t="s">
        <v>481</v>
      </c>
    </row>
    <row r="78" spans="1:3">
      <c r="A78" s="3" t="s">
        <v>511</v>
      </c>
      <c r="B78" s="3" t="s">
        <v>833</v>
      </c>
      <c r="C78" s="3" t="s">
        <v>832</v>
      </c>
    </row>
    <row r="79" spans="1:3">
      <c r="A79" s="3" t="s">
        <v>530</v>
      </c>
      <c r="B79" s="3" t="s">
        <v>531</v>
      </c>
      <c r="C79" s="3" t="s">
        <v>480</v>
      </c>
    </row>
    <row r="80" spans="1:3">
      <c r="A80" s="3" t="s">
        <v>530</v>
      </c>
      <c r="B80" s="3" t="s">
        <v>532</v>
      </c>
      <c r="C80" s="3" t="s">
        <v>481</v>
      </c>
    </row>
    <row r="81" spans="1:3">
      <c r="A81" s="3" t="s">
        <v>530</v>
      </c>
      <c r="B81" s="3" t="s">
        <v>533</v>
      </c>
      <c r="C81" s="3" t="s">
        <v>481</v>
      </c>
    </row>
    <row r="82" spans="1:3">
      <c r="A82" s="3" t="s">
        <v>530</v>
      </c>
      <c r="B82" s="3" t="s">
        <v>534</v>
      </c>
      <c r="C82" s="3" t="s">
        <v>481</v>
      </c>
    </row>
    <row r="83" spans="1:3">
      <c r="A83" s="3" t="s">
        <v>530</v>
      </c>
      <c r="B83" s="3" t="s">
        <v>535</v>
      </c>
      <c r="C83" s="3" t="s">
        <v>481</v>
      </c>
    </row>
    <row r="84" spans="1:3">
      <c r="A84" s="3" t="s">
        <v>530</v>
      </c>
      <c r="B84" s="3" t="s">
        <v>536</v>
      </c>
      <c r="C84" s="3" t="s">
        <v>481</v>
      </c>
    </row>
    <row r="85" spans="1:3">
      <c r="A85" s="3" t="s">
        <v>530</v>
      </c>
      <c r="B85" s="3" t="s">
        <v>537</v>
      </c>
      <c r="C85" s="3" t="s">
        <v>481</v>
      </c>
    </row>
    <row r="86" spans="1:3">
      <c r="A86" s="3" t="s">
        <v>530</v>
      </c>
      <c r="B86" s="3" t="s">
        <v>538</v>
      </c>
      <c r="C86" s="3" t="s">
        <v>481</v>
      </c>
    </row>
    <row r="87" spans="1:3">
      <c r="A87" s="3" t="s">
        <v>530</v>
      </c>
      <c r="B87" s="3" t="s">
        <v>539</v>
      </c>
      <c r="C87" s="3" t="s">
        <v>481</v>
      </c>
    </row>
    <row r="88" spans="1:3">
      <c r="A88" s="3" t="s">
        <v>530</v>
      </c>
      <c r="B88" s="3" t="s">
        <v>540</v>
      </c>
      <c r="C88" s="3" t="s">
        <v>481</v>
      </c>
    </row>
    <row r="89" spans="1:3">
      <c r="A89" s="3" t="s">
        <v>530</v>
      </c>
      <c r="B89" s="3" t="s">
        <v>541</v>
      </c>
      <c r="C89" s="3" t="s">
        <v>481</v>
      </c>
    </row>
    <row r="90" spans="1:3">
      <c r="A90" s="3" t="s">
        <v>530</v>
      </c>
      <c r="B90" s="3" t="s">
        <v>542</v>
      </c>
      <c r="C90" s="3" t="s">
        <v>481</v>
      </c>
    </row>
    <row r="91" spans="1:3">
      <c r="A91" s="3" t="s">
        <v>530</v>
      </c>
      <c r="B91" s="3" t="s">
        <v>543</v>
      </c>
      <c r="C91" s="3" t="s">
        <v>481</v>
      </c>
    </row>
    <row r="92" spans="1:3">
      <c r="A92" s="3" t="s">
        <v>530</v>
      </c>
      <c r="B92" s="3" t="s">
        <v>544</v>
      </c>
      <c r="C92" s="3" t="s">
        <v>481</v>
      </c>
    </row>
    <row r="93" spans="1:3">
      <c r="A93" s="3" t="s">
        <v>530</v>
      </c>
      <c r="B93" s="3" t="s">
        <v>545</v>
      </c>
      <c r="C93" s="3" t="s">
        <v>481</v>
      </c>
    </row>
    <row r="94" spans="1:3">
      <c r="A94" s="3" t="s">
        <v>530</v>
      </c>
      <c r="B94" s="3" t="s">
        <v>546</v>
      </c>
      <c r="C94" s="3" t="s">
        <v>481</v>
      </c>
    </row>
    <row r="95" spans="1:3">
      <c r="A95" s="3" t="s">
        <v>530</v>
      </c>
      <c r="B95" s="3" t="s">
        <v>547</v>
      </c>
      <c r="C95" s="3" t="s">
        <v>481</v>
      </c>
    </row>
    <row r="96" spans="1:3">
      <c r="A96" s="3" t="s">
        <v>530</v>
      </c>
      <c r="B96" s="3" t="s">
        <v>548</v>
      </c>
      <c r="C96" s="3" t="s">
        <v>481</v>
      </c>
    </row>
    <row r="97" spans="1:3">
      <c r="A97" s="3" t="s">
        <v>530</v>
      </c>
      <c r="B97" s="3" t="s">
        <v>771</v>
      </c>
      <c r="C97" s="3" t="s">
        <v>481</v>
      </c>
    </row>
    <row r="98" spans="1:3">
      <c r="A98" s="3" t="s">
        <v>530</v>
      </c>
      <c r="B98" s="3" t="s">
        <v>773</v>
      </c>
      <c r="C98" s="3" t="s">
        <v>481</v>
      </c>
    </row>
    <row r="99" spans="1:3">
      <c r="A99" s="3" t="s">
        <v>530</v>
      </c>
      <c r="B99" s="3" t="s">
        <v>822</v>
      </c>
      <c r="C99" s="3" t="s">
        <v>481</v>
      </c>
    </row>
    <row r="100" spans="1:3">
      <c r="A100" s="3" t="s">
        <v>530</v>
      </c>
      <c r="B100" s="3" t="s">
        <v>827</v>
      </c>
      <c r="C100" s="3" t="s">
        <v>481</v>
      </c>
    </row>
    <row r="101" spans="1:3">
      <c r="A101" s="3" t="s">
        <v>530</v>
      </c>
      <c r="B101" s="3" t="s">
        <v>830</v>
      </c>
      <c r="C101" s="3" t="s">
        <v>481</v>
      </c>
    </row>
    <row r="102" spans="1:3">
      <c r="A102" s="3" t="s">
        <v>549</v>
      </c>
      <c r="B102" s="3" t="s">
        <v>550</v>
      </c>
      <c r="C102" s="3" t="s">
        <v>480</v>
      </c>
    </row>
    <row r="103" spans="1:3">
      <c r="A103" s="3" t="s">
        <v>549</v>
      </c>
      <c r="B103" s="3" t="s">
        <v>551</v>
      </c>
      <c r="C103" s="3" t="s">
        <v>481</v>
      </c>
    </row>
    <row r="104" spans="1:3">
      <c r="A104" s="3" t="s">
        <v>549</v>
      </c>
      <c r="B104" s="3" t="s">
        <v>552</v>
      </c>
      <c r="C104" s="3" t="s">
        <v>481</v>
      </c>
    </row>
    <row r="105" spans="1:3">
      <c r="A105" s="3" t="s">
        <v>549</v>
      </c>
      <c r="B105" s="3" t="s">
        <v>553</v>
      </c>
      <c r="C105" s="3" t="s">
        <v>481</v>
      </c>
    </row>
    <row r="106" spans="1:3">
      <c r="A106" s="3" t="s">
        <v>549</v>
      </c>
      <c r="B106" s="3" t="s">
        <v>554</v>
      </c>
      <c r="C106" s="3" t="s">
        <v>481</v>
      </c>
    </row>
    <row r="107" spans="1:3">
      <c r="A107" s="3" t="s">
        <v>549</v>
      </c>
      <c r="B107" s="3" t="s">
        <v>555</v>
      </c>
      <c r="C107" s="3" t="s">
        <v>481</v>
      </c>
    </row>
    <row r="108" spans="1:3">
      <c r="A108" s="3" t="s">
        <v>549</v>
      </c>
      <c r="B108" s="3" t="s">
        <v>556</v>
      </c>
      <c r="C108" s="3" t="s">
        <v>481</v>
      </c>
    </row>
    <row r="109" spans="1:3">
      <c r="A109" s="3" t="s">
        <v>549</v>
      </c>
      <c r="B109" s="3" t="s">
        <v>557</v>
      </c>
      <c r="C109" s="3" t="s">
        <v>481</v>
      </c>
    </row>
    <row r="110" spans="1:3">
      <c r="A110" s="3" t="s">
        <v>549</v>
      </c>
      <c r="B110" s="3" t="s">
        <v>558</v>
      </c>
      <c r="C110" s="3" t="s">
        <v>481</v>
      </c>
    </row>
    <row r="111" spans="1:3">
      <c r="A111" s="3" t="s">
        <v>549</v>
      </c>
      <c r="B111" s="3" t="s">
        <v>559</v>
      </c>
      <c r="C111" s="3" t="s">
        <v>481</v>
      </c>
    </row>
    <row r="112" spans="1:3">
      <c r="A112" s="3" t="s">
        <v>549</v>
      </c>
      <c r="B112" s="3" t="s">
        <v>560</v>
      </c>
      <c r="C112" s="3" t="s">
        <v>481</v>
      </c>
    </row>
    <row r="113" spans="1:3">
      <c r="A113" s="3" t="s">
        <v>549</v>
      </c>
      <c r="B113" s="3" t="s">
        <v>561</v>
      </c>
      <c r="C113" s="3" t="s">
        <v>481</v>
      </c>
    </row>
    <row r="114" spans="1:3">
      <c r="A114" s="3" t="s">
        <v>549</v>
      </c>
      <c r="B114" s="3" t="s">
        <v>562</v>
      </c>
      <c r="C114" s="3" t="s">
        <v>481</v>
      </c>
    </row>
    <row r="115" spans="1:3">
      <c r="A115" s="3" t="s">
        <v>549</v>
      </c>
      <c r="B115" s="3" t="s">
        <v>770</v>
      </c>
      <c r="C115" s="3" t="s">
        <v>481</v>
      </c>
    </row>
    <row r="116" spans="1:3">
      <c r="A116" s="3" t="s">
        <v>549</v>
      </c>
      <c r="B116" s="3" t="s">
        <v>804</v>
      </c>
      <c r="C116" s="3" t="s">
        <v>481</v>
      </c>
    </row>
    <row r="117" spans="1:3">
      <c r="A117" s="3" t="s">
        <v>549</v>
      </c>
      <c r="B117" s="3" t="s">
        <v>819</v>
      </c>
      <c r="C117" s="3" t="s">
        <v>481</v>
      </c>
    </row>
    <row r="118" spans="1:3">
      <c r="A118" s="3" t="s">
        <v>549</v>
      </c>
      <c r="B118" s="3" t="s">
        <v>994</v>
      </c>
      <c r="C118" s="3" t="s">
        <v>837</v>
      </c>
    </row>
    <row r="119" spans="1:3">
      <c r="A119" s="3" t="s">
        <v>563</v>
      </c>
      <c r="B119" s="3" t="s">
        <v>564</v>
      </c>
      <c r="C119" s="3" t="s">
        <v>480</v>
      </c>
    </row>
    <row r="120" spans="1:3">
      <c r="A120" s="3" t="s">
        <v>563</v>
      </c>
      <c r="B120" s="3" t="s">
        <v>565</v>
      </c>
      <c r="C120" s="3" t="s">
        <v>481</v>
      </c>
    </row>
    <row r="121" spans="1:3">
      <c r="A121" s="3" t="s">
        <v>563</v>
      </c>
      <c r="B121" s="3" t="s">
        <v>566</v>
      </c>
      <c r="C121" s="3" t="s">
        <v>481</v>
      </c>
    </row>
    <row r="122" spans="1:3">
      <c r="A122" s="3" t="s">
        <v>563</v>
      </c>
      <c r="B122" s="3" t="s">
        <v>567</v>
      </c>
      <c r="C122" s="3" t="s">
        <v>481</v>
      </c>
    </row>
    <row r="123" spans="1:3">
      <c r="A123" s="3" t="s">
        <v>563</v>
      </c>
      <c r="B123" s="3" t="s">
        <v>568</v>
      </c>
      <c r="C123" s="3" t="s">
        <v>481</v>
      </c>
    </row>
    <row r="124" spans="1:3">
      <c r="A124" s="3" t="s">
        <v>563</v>
      </c>
      <c r="B124" s="3" t="s">
        <v>569</v>
      </c>
      <c r="C124" s="3" t="s">
        <v>481</v>
      </c>
    </row>
    <row r="125" spans="1:3">
      <c r="A125" s="3" t="s">
        <v>563</v>
      </c>
      <c r="B125" s="3" t="s">
        <v>570</v>
      </c>
      <c r="C125" s="3" t="s">
        <v>481</v>
      </c>
    </row>
    <row r="126" spans="1:3">
      <c r="A126" s="3" t="s">
        <v>563</v>
      </c>
      <c r="B126" s="3" t="s">
        <v>571</v>
      </c>
      <c r="C126" s="3" t="s">
        <v>481</v>
      </c>
    </row>
    <row r="127" spans="1:3">
      <c r="A127" s="3" t="s">
        <v>563</v>
      </c>
      <c r="B127" s="3" t="s">
        <v>572</v>
      </c>
      <c r="C127" s="3" t="s">
        <v>481</v>
      </c>
    </row>
    <row r="128" spans="1:3">
      <c r="A128" s="3" t="s">
        <v>563</v>
      </c>
      <c r="B128" s="3" t="s">
        <v>573</v>
      </c>
      <c r="C128" s="3" t="s">
        <v>481</v>
      </c>
    </row>
    <row r="129" spans="1:3">
      <c r="A129" s="3" t="s">
        <v>563</v>
      </c>
      <c r="B129" s="3" t="s">
        <v>574</v>
      </c>
      <c r="C129" s="3" t="s">
        <v>481</v>
      </c>
    </row>
    <row r="130" spans="1:3">
      <c r="A130" s="3" t="s">
        <v>563</v>
      </c>
      <c r="B130" s="3" t="s">
        <v>575</v>
      </c>
      <c r="C130" s="3" t="s">
        <v>481</v>
      </c>
    </row>
    <row r="131" spans="1:3">
      <c r="A131" s="3" t="s">
        <v>563</v>
      </c>
      <c r="B131" s="3" t="s">
        <v>576</v>
      </c>
      <c r="C131" s="3" t="s">
        <v>481</v>
      </c>
    </row>
    <row r="132" spans="1:3">
      <c r="A132" s="3" t="s">
        <v>563</v>
      </c>
      <c r="B132" s="3" t="s">
        <v>577</v>
      </c>
      <c r="C132" s="3" t="s">
        <v>481</v>
      </c>
    </row>
    <row r="133" spans="1:3">
      <c r="A133" s="3" t="s">
        <v>563</v>
      </c>
      <c r="B133" s="3" t="s">
        <v>578</v>
      </c>
      <c r="C133" s="3" t="s">
        <v>481</v>
      </c>
    </row>
    <row r="134" spans="1:3">
      <c r="A134" s="3" t="s">
        <v>563</v>
      </c>
      <c r="B134" s="3" t="s">
        <v>579</v>
      </c>
      <c r="C134" s="3" t="s">
        <v>481</v>
      </c>
    </row>
    <row r="135" spans="1:3">
      <c r="A135" s="3" t="s">
        <v>563</v>
      </c>
      <c r="B135" s="3" t="s">
        <v>580</v>
      </c>
      <c r="C135" s="3" t="s">
        <v>481</v>
      </c>
    </row>
    <row r="136" spans="1:3">
      <c r="A136" s="3" t="s">
        <v>563</v>
      </c>
      <c r="B136" s="3" t="s">
        <v>581</v>
      </c>
      <c r="C136" s="3" t="s">
        <v>481</v>
      </c>
    </row>
    <row r="137" spans="1:3">
      <c r="A137" s="3" t="s">
        <v>563</v>
      </c>
      <c r="B137" s="3" t="s">
        <v>582</v>
      </c>
      <c r="C137" s="3" t="s">
        <v>481</v>
      </c>
    </row>
    <row r="138" spans="1:3">
      <c r="A138" s="3" t="s">
        <v>563</v>
      </c>
      <c r="B138" s="3" t="s">
        <v>583</v>
      </c>
      <c r="C138" s="3" t="s">
        <v>481</v>
      </c>
    </row>
    <row r="139" spans="1:3">
      <c r="A139" s="3" t="s">
        <v>563</v>
      </c>
      <c r="B139" s="3" t="s">
        <v>584</v>
      </c>
      <c r="C139" s="3" t="s">
        <v>481</v>
      </c>
    </row>
    <row r="140" spans="1:3">
      <c r="A140" s="3" t="s">
        <v>563</v>
      </c>
      <c r="B140" s="3" t="s">
        <v>585</v>
      </c>
      <c r="C140" s="3" t="s">
        <v>481</v>
      </c>
    </row>
    <row r="141" spans="1:3">
      <c r="A141" s="3" t="s">
        <v>563</v>
      </c>
      <c r="B141" s="3" t="s">
        <v>586</v>
      </c>
      <c r="C141" s="3" t="s">
        <v>481</v>
      </c>
    </row>
    <row r="142" spans="1:3">
      <c r="A142" s="3" t="s">
        <v>563</v>
      </c>
      <c r="B142" s="3" t="s">
        <v>587</v>
      </c>
      <c r="C142" s="3" t="s">
        <v>481</v>
      </c>
    </row>
    <row r="143" spans="1:3">
      <c r="A143" s="3" t="s">
        <v>563</v>
      </c>
      <c r="B143" s="3" t="s">
        <v>768</v>
      </c>
      <c r="C143" s="3" t="s">
        <v>481</v>
      </c>
    </row>
    <row r="144" spans="1:3">
      <c r="A144" s="3" t="s">
        <v>563</v>
      </c>
      <c r="B144" s="3" t="s">
        <v>777</v>
      </c>
      <c r="C144" s="3" t="s">
        <v>481</v>
      </c>
    </row>
    <row r="145" spans="1:3">
      <c r="A145" s="3" t="s">
        <v>563</v>
      </c>
      <c r="B145" s="3" t="s">
        <v>779</v>
      </c>
      <c r="C145" s="3" t="s">
        <v>481</v>
      </c>
    </row>
    <row r="146" spans="1:3">
      <c r="A146" s="3" t="s">
        <v>563</v>
      </c>
      <c r="B146" s="3" t="s">
        <v>780</v>
      </c>
      <c r="C146" s="3" t="s">
        <v>481</v>
      </c>
    </row>
    <row r="147" spans="1:3">
      <c r="A147" s="3" t="s">
        <v>563</v>
      </c>
      <c r="B147" s="3" t="s">
        <v>783</v>
      </c>
      <c r="C147" s="3" t="s">
        <v>481</v>
      </c>
    </row>
    <row r="148" spans="1:3">
      <c r="A148" s="3" t="s">
        <v>563</v>
      </c>
      <c r="B148" s="3" t="s">
        <v>788</v>
      </c>
      <c r="C148" s="3" t="s">
        <v>481</v>
      </c>
    </row>
    <row r="149" spans="1:3">
      <c r="A149" s="3" t="s">
        <v>563</v>
      </c>
      <c r="B149" s="3" t="s">
        <v>790</v>
      </c>
      <c r="C149" s="3" t="s">
        <v>481</v>
      </c>
    </row>
    <row r="150" spans="1:3">
      <c r="A150" s="3" t="s">
        <v>563</v>
      </c>
      <c r="B150" s="3" t="s">
        <v>792</v>
      </c>
      <c r="C150" s="3" t="s">
        <v>481</v>
      </c>
    </row>
    <row r="151" spans="1:3">
      <c r="A151" s="3" t="s">
        <v>563</v>
      </c>
      <c r="B151" s="3" t="s">
        <v>793</v>
      </c>
      <c r="C151" s="3" t="s">
        <v>481</v>
      </c>
    </row>
    <row r="152" spans="1:3">
      <c r="A152" s="3" t="s">
        <v>563</v>
      </c>
      <c r="B152" s="3" t="s">
        <v>794</v>
      </c>
      <c r="C152" s="3" t="s">
        <v>481</v>
      </c>
    </row>
    <row r="153" spans="1:3">
      <c r="A153" s="3" t="s">
        <v>563</v>
      </c>
      <c r="B153" s="3" t="s">
        <v>795</v>
      </c>
      <c r="C153" s="3" t="s">
        <v>481</v>
      </c>
    </row>
    <row r="154" spans="1:3">
      <c r="A154" s="3" t="s">
        <v>563</v>
      </c>
      <c r="B154" s="3" t="s">
        <v>796</v>
      </c>
      <c r="C154" s="3" t="s">
        <v>481</v>
      </c>
    </row>
    <row r="155" spans="1:3">
      <c r="A155" s="3" t="s">
        <v>563</v>
      </c>
      <c r="B155" s="3" t="s">
        <v>803</v>
      </c>
      <c r="C155" s="3" t="s">
        <v>481</v>
      </c>
    </row>
    <row r="156" spans="1:3">
      <c r="A156" s="3" t="s">
        <v>563</v>
      </c>
      <c r="B156" s="3" t="s">
        <v>821</v>
      </c>
      <c r="C156" s="3" t="s">
        <v>481</v>
      </c>
    </row>
    <row r="157" spans="1:3">
      <c r="A157" s="3" t="s">
        <v>563</v>
      </c>
      <c r="B157" s="3" t="s">
        <v>824</v>
      </c>
      <c r="C157" s="3" t="s">
        <v>481</v>
      </c>
    </row>
    <row r="158" spans="1:3">
      <c r="A158" s="3" t="s">
        <v>563</v>
      </c>
      <c r="B158" s="3" t="s">
        <v>825</v>
      </c>
      <c r="C158" s="3" t="s">
        <v>481</v>
      </c>
    </row>
    <row r="159" spans="1:3">
      <c r="A159" s="3" t="s">
        <v>563</v>
      </c>
      <c r="B159" s="3" t="s">
        <v>826</v>
      </c>
      <c r="C159" s="3" t="s">
        <v>481</v>
      </c>
    </row>
    <row r="160" spans="1:3">
      <c r="A160" s="3" t="s">
        <v>563</v>
      </c>
      <c r="B160" s="3" t="s">
        <v>841</v>
      </c>
      <c r="C160" s="3" t="s">
        <v>837</v>
      </c>
    </row>
    <row r="161" spans="1:3">
      <c r="A161" s="3" t="s">
        <v>563</v>
      </c>
      <c r="B161" s="3" t="s">
        <v>842</v>
      </c>
      <c r="C161" s="3" t="s">
        <v>837</v>
      </c>
    </row>
    <row r="162" spans="1:3">
      <c r="A162" s="3" t="s">
        <v>563</v>
      </c>
      <c r="B162" s="3" t="s">
        <v>843</v>
      </c>
      <c r="C162" s="3" t="s">
        <v>837</v>
      </c>
    </row>
    <row r="163" spans="1:3">
      <c r="A163" s="3" t="s">
        <v>563</v>
      </c>
      <c r="B163" s="3" t="s">
        <v>844</v>
      </c>
      <c r="C163" s="3" t="s">
        <v>837</v>
      </c>
    </row>
    <row r="164" spans="1:3">
      <c r="A164" s="3" t="s">
        <v>563</v>
      </c>
      <c r="B164" s="3" t="s">
        <v>845</v>
      </c>
      <c r="C164" s="3" t="s">
        <v>837</v>
      </c>
    </row>
    <row r="165" spans="1:3">
      <c r="A165" s="3" t="s">
        <v>563</v>
      </c>
      <c r="B165" s="3" t="s">
        <v>846</v>
      </c>
      <c r="C165" s="3" t="s">
        <v>837</v>
      </c>
    </row>
    <row r="166" spans="1:3">
      <c r="A166" s="3" t="s">
        <v>563</v>
      </c>
      <c r="B166" s="3" t="s">
        <v>847</v>
      </c>
      <c r="C166" s="3" t="s">
        <v>837</v>
      </c>
    </row>
    <row r="167" spans="1:3">
      <c r="A167" s="3" t="s">
        <v>563</v>
      </c>
      <c r="B167" s="3" t="s">
        <v>850</v>
      </c>
      <c r="C167" s="3" t="s">
        <v>837</v>
      </c>
    </row>
    <row r="168" spans="1:3">
      <c r="A168" s="3" t="s">
        <v>563</v>
      </c>
      <c r="B168" s="3" t="s">
        <v>851</v>
      </c>
      <c r="C168" s="3" t="s">
        <v>837</v>
      </c>
    </row>
    <row r="169" spans="1:3">
      <c r="A169" s="3" t="s">
        <v>563</v>
      </c>
      <c r="B169" s="3" t="s">
        <v>854</v>
      </c>
      <c r="C169" s="3" t="s">
        <v>837</v>
      </c>
    </row>
    <row r="170" spans="1:3">
      <c r="A170" s="3" t="s">
        <v>588</v>
      </c>
      <c r="B170" s="3" t="s">
        <v>589</v>
      </c>
      <c r="C170" s="3" t="s">
        <v>480</v>
      </c>
    </row>
    <row r="171" spans="1:3">
      <c r="A171" s="3" t="s">
        <v>588</v>
      </c>
      <c r="B171" s="3" t="s">
        <v>590</v>
      </c>
      <c r="C171" s="3" t="s">
        <v>481</v>
      </c>
    </row>
    <row r="172" spans="1:3">
      <c r="A172" s="3" t="s">
        <v>588</v>
      </c>
      <c r="B172" s="3" t="s">
        <v>591</v>
      </c>
      <c r="C172" s="3" t="s">
        <v>481</v>
      </c>
    </row>
    <row r="173" spans="1:3">
      <c r="A173" s="3" t="s">
        <v>588</v>
      </c>
      <c r="B173" s="3" t="s">
        <v>592</v>
      </c>
      <c r="C173" s="3" t="s">
        <v>481</v>
      </c>
    </row>
    <row r="174" spans="1:3">
      <c r="A174" s="3" t="s">
        <v>588</v>
      </c>
      <c r="B174" s="3" t="s">
        <v>593</v>
      </c>
      <c r="C174" s="3" t="s">
        <v>481</v>
      </c>
    </row>
    <row r="175" spans="1:3">
      <c r="A175" s="3" t="s">
        <v>588</v>
      </c>
      <c r="B175" s="3" t="s">
        <v>594</v>
      </c>
      <c r="C175" s="3" t="s">
        <v>481</v>
      </c>
    </row>
    <row r="176" spans="1:3">
      <c r="A176" s="3" t="s">
        <v>588</v>
      </c>
      <c r="B176" s="3" t="s">
        <v>595</v>
      </c>
      <c r="C176" s="3" t="s">
        <v>481</v>
      </c>
    </row>
    <row r="177" spans="1:3">
      <c r="A177" s="3" t="s">
        <v>588</v>
      </c>
      <c r="B177" s="3" t="s">
        <v>596</v>
      </c>
      <c r="C177" s="3" t="s">
        <v>481</v>
      </c>
    </row>
    <row r="178" spans="1:3">
      <c r="A178" s="3" t="s">
        <v>588</v>
      </c>
      <c r="B178" s="3" t="s">
        <v>597</v>
      </c>
      <c r="C178" s="3" t="s">
        <v>481</v>
      </c>
    </row>
    <row r="179" spans="1:3">
      <c r="A179" s="3" t="s">
        <v>588</v>
      </c>
      <c r="B179" s="3" t="s">
        <v>598</v>
      </c>
      <c r="C179" s="3" t="s">
        <v>481</v>
      </c>
    </row>
    <row r="180" spans="1:3">
      <c r="A180" s="3" t="s">
        <v>588</v>
      </c>
      <c r="B180" s="3" t="s">
        <v>599</v>
      </c>
      <c r="C180" s="3" t="s">
        <v>481</v>
      </c>
    </row>
    <row r="181" spans="1:3">
      <c r="A181" s="3" t="s">
        <v>588</v>
      </c>
      <c r="B181" s="3" t="s">
        <v>600</v>
      </c>
      <c r="C181" s="3" t="s">
        <v>481</v>
      </c>
    </row>
    <row r="182" spans="1:3">
      <c r="A182" s="3" t="s">
        <v>588</v>
      </c>
      <c r="B182" s="3" t="s">
        <v>601</v>
      </c>
      <c r="C182" s="3" t="s">
        <v>481</v>
      </c>
    </row>
    <row r="183" spans="1:3">
      <c r="A183" s="3" t="s">
        <v>588</v>
      </c>
      <c r="B183" s="3" t="s">
        <v>607</v>
      </c>
      <c r="C183" s="3" t="s">
        <v>608</v>
      </c>
    </row>
    <row r="184" spans="1:3">
      <c r="A184" s="3" t="s">
        <v>588</v>
      </c>
      <c r="B184" s="3" t="s">
        <v>609</v>
      </c>
      <c r="C184" s="3" t="s">
        <v>608</v>
      </c>
    </row>
    <row r="185" spans="1:3">
      <c r="A185" s="3" t="s">
        <v>588</v>
      </c>
      <c r="B185" s="3" t="s">
        <v>610</v>
      </c>
      <c r="C185" s="3" t="s">
        <v>608</v>
      </c>
    </row>
    <row r="186" spans="1:3">
      <c r="A186" s="3" t="s">
        <v>588</v>
      </c>
      <c r="B186" s="3" t="s">
        <v>611</v>
      </c>
      <c r="C186" s="3" t="s">
        <v>608</v>
      </c>
    </row>
    <row r="187" spans="1:3">
      <c r="A187" s="3" t="s">
        <v>588</v>
      </c>
      <c r="B187" s="3" t="s">
        <v>612</v>
      </c>
      <c r="C187" s="3" t="s">
        <v>608</v>
      </c>
    </row>
    <row r="188" spans="1:3">
      <c r="A188" s="3" t="s">
        <v>588</v>
      </c>
      <c r="B188" s="3" t="s">
        <v>613</v>
      </c>
      <c r="C188" s="3" t="s">
        <v>608</v>
      </c>
    </row>
    <row r="189" spans="1:3">
      <c r="A189" s="3" t="s">
        <v>588</v>
      </c>
      <c r="B189" s="3" t="s">
        <v>614</v>
      </c>
      <c r="C189" s="3" t="s">
        <v>608</v>
      </c>
    </row>
    <row r="190" spans="1:3">
      <c r="A190" s="3" t="s">
        <v>588</v>
      </c>
      <c r="B190" s="3" t="s">
        <v>615</v>
      </c>
      <c r="C190" s="3" t="s">
        <v>608</v>
      </c>
    </row>
    <row r="191" spans="1:3">
      <c r="A191" s="3" t="s">
        <v>588</v>
      </c>
      <c r="B191" s="3" t="s">
        <v>767</v>
      </c>
      <c r="C191" s="3" t="s">
        <v>481</v>
      </c>
    </row>
    <row r="192" spans="1:3">
      <c r="A192" s="3" t="s">
        <v>588</v>
      </c>
      <c r="B192" s="3" t="s">
        <v>774</v>
      </c>
      <c r="C192" s="3" t="s">
        <v>481</v>
      </c>
    </row>
    <row r="193" spans="1:3">
      <c r="A193" s="3" t="s">
        <v>588</v>
      </c>
      <c r="B193" s="3" t="s">
        <v>775</v>
      </c>
      <c r="C193" s="3" t="s">
        <v>481</v>
      </c>
    </row>
    <row r="194" spans="1:3">
      <c r="A194" s="3" t="s">
        <v>588</v>
      </c>
      <c r="B194" s="3" t="s">
        <v>776</v>
      </c>
      <c r="C194" s="3" t="s">
        <v>481</v>
      </c>
    </row>
    <row r="195" spans="1:3">
      <c r="A195" s="3" t="s">
        <v>588</v>
      </c>
      <c r="B195" s="3" t="s">
        <v>782</v>
      </c>
      <c r="C195" s="3" t="s">
        <v>481</v>
      </c>
    </row>
    <row r="196" spans="1:3">
      <c r="A196" s="3" t="s">
        <v>588</v>
      </c>
      <c r="B196" s="3" t="s">
        <v>800</v>
      </c>
      <c r="C196" s="3" t="s">
        <v>481</v>
      </c>
    </row>
    <row r="197" spans="1:3">
      <c r="A197" s="3" t="s">
        <v>588</v>
      </c>
      <c r="B197" s="3" t="s">
        <v>801</v>
      </c>
      <c r="C197" s="3" t="s">
        <v>481</v>
      </c>
    </row>
    <row r="198" spans="1:3">
      <c r="A198" s="3" t="s">
        <v>588</v>
      </c>
      <c r="B198" s="3" t="s">
        <v>806</v>
      </c>
      <c r="C198" s="3" t="s">
        <v>481</v>
      </c>
    </row>
    <row r="199" spans="1:3">
      <c r="A199" s="3" t="s">
        <v>588</v>
      </c>
      <c r="B199" s="3" t="s">
        <v>807</v>
      </c>
      <c r="C199" s="3" t="s">
        <v>481</v>
      </c>
    </row>
    <row r="200" spans="1:3">
      <c r="A200" s="3" t="s">
        <v>588</v>
      </c>
      <c r="B200" s="3" t="s">
        <v>812</v>
      </c>
      <c r="C200" s="3" t="s">
        <v>481</v>
      </c>
    </row>
    <row r="201" spans="1:3">
      <c r="A201" s="3" t="s">
        <v>588</v>
      </c>
      <c r="B201" s="3" t="s">
        <v>813</v>
      </c>
      <c r="C201" s="3" t="s">
        <v>481</v>
      </c>
    </row>
    <row r="202" spans="1:3">
      <c r="A202" s="3" t="s">
        <v>588</v>
      </c>
      <c r="B202" s="3" t="s">
        <v>815</v>
      </c>
      <c r="C202" s="3" t="s">
        <v>481</v>
      </c>
    </row>
    <row r="203" spans="1:3">
      <c r="A203" s="3" t="s">
        <v>588</v>
      </c>
      <c r="B203" s="3" t="s">
        <v>816</v>
      </c>
      <c r="C203" s="3" t="s">
        <v>481</v>
      </c>
    </row>
    <row r="204" spans="1:3">
      <c r="A204" s="3" t="s">
        <v>588</v>
      </c>
      <c r="B204" s="3" t="s">
        <v>817</v>
      </c>
      <c r="C204" s="3" t="s">
        <v>481</v>
      </c>
    </row>
    <row r="205" spans="1:3">
      <c r="A205" s="3" t="s">
        <v>588</v>
      </c>
      <c r="B205" s="3" t="s">
        <v>820</v>
      </c>
      <c r="C205" s="3" t="s">
        <v>481</v>
      </c>
    </row>
    <row r="206" spans="1:3">
      <c r="A206" s="3" t="s">
        <v>588</v>
      </c>
      <c r="B206" s="3" t="s">
        <v>849</v>
      </c>
      <c r="C206" s="3" t="s">
        <v>837</v>
      </c>
    </row>
    <row r="207" spans="1:3">
      <c r="A207" s="3" t="s">
        <v>602</v>
      </c>
      <c r="B207" s="3" t="s">
        <v>603</v>
      </c>
      <c r="C207" s="3" t="s">
        <v>480</v>
      </c>
    </row>
    <row r="208" spans="1:3">
      <c r="A208" s="3" t="s">
        <v>602</v>
      </c>
      <c r="B208" s="3" t="s">
        <v>604</v>
      </c>
      <c r="C208" s="3" t="s">
        <v>481</v>
      </c>
    </row>
    <row r="209" spans="1:3">
      <c r="A209" s="3" t="s">
        <v>602</v>
      </c>
      <c r="B209" s="3" t="s">
        <v>605</v>
      </c>
      <c r="C209" s="3" t="s">
        <v>481</v>
      </c>
    </row>
    <row r="210" spans="1:3">
      <c r="A210" s="3" t="s">
        <v>602</v>
      </c>
      <c r="B210" s="3" t="s">
        <v>606</v>
      </c>
      <c r="C210" s="3" t="s">
        <v>481</v>
      </c>
    </row>
    <row r="211" spans="1:3">
      <c r="A211" s="3" t="s">
        <v>602</v>
      </c>
      <c r="B211" s="3" t="s">
        <v>805</v>
      </c>
      <c r="C211" s="3" t="s">
        <v>481</v>
      </c>
    </row>
    <row r="212" spans="1:3">
      <c r="A212" s="3" t="s">
        <v>616</v>
      </c>
      <c r="B212" s="3" t="s">
        <v>617</v>
      </c>
      <c r="C212" s="3" t="s">
        <v>618</v>
      </c>
    </row>
    <row r="213" spans="1:3">
      <c r="A213" s="3" t="s">
        <v>616</v>
      </c>
      <c r="B213" s="3" t="s">
        <v>619</v>
      </c>
      <c r="C213" s="3" t="s">
        <v>618</v>
      </c>
    </row>
    <row r="214" spans="1:3">
      <c r="A214" s="3" t="s">
        <v>616</v>
      </c>
      <c r="B214" s="3" t="s">
        <v>620</v>
      </c>
      <c r="C214" s="3" t="s">
        <v>618</v>
      </c>
    </row>
    <row r="215" spans="1:3">
      <c r="A215" s="3" t="s">
        <v>616</v>
      </c>
      <c r="B215" s="3" t="s">
        <v>621</v>
      </c>
      <c r="C215" s="3" t="s">
        <v>618</v>
      </c>
    </row>
    <row r="216" spans="1:3">
      <c r="A216" s="3" t="s">
        <v>616</v>
      </c>
      <c r="B216" s="3" t="s">
        <v>622</v>
      </c>
      <c r="C216" s="3" t="s">
        <v>618</v>
      </c>
    </row>
    <row r="217" spans="1:3">
      <c r="A217" s="3" t="s">
        <v>616</v>
      </c>
      <c r="B217" s="3" t="s">
        <v>623</v>
      </c>
      <c r="C217" s="3" t="s">
        <v>618</v>
      </c>
    </row>
    <row r="218" spans="1:3">
      <c r="A218" s="3" t="s">
        <v>616</v>
      </c>
      <c r="B218" s="3" t="s">
        <v>624</v>
      </c>
      <c r="C218" s="3" t="s">
        <v>618</v>
      </c>
    </row>
    <row r="219" spans="1:3">
      <c r="A219" s="3" t="s">
        <v>616</v>
      </c>
      <c r="B219" s="3" t="s">
        <v>625</v>
      </c>
      <c r="C219" s="3" t="s">
        <v>618</v>
      </c>
    </row>
    <row r="220" spans="1:3">
      <c r="A220" s="3" t="s">
        <v>616</v>
      </c>
      <c r="B220" s="3" t="s">
        <v>626</v>
      </c>
      <c r="C220" s="3" t="s">
        <v>618</v>
      </c>
    </row>
    <row r="221" spans="1:3">
      <c r="A221" s="3" t="s">
        <v>616</v>
      </c>
      <c r="B221" s="3" t="s">
        <v>627</v>
      </c>
      <c r="C221" s="3" t="s">
        <v>618</v>
      </c>
    </row>
    <row r="222" spans="1:3">
      <c r="A222" s="3" t="s">
        <v>628</v>
      </c>
      <c r="B222" s="3" t="s">
        <v>629</v>
      </c>
      <c r="C222" s="3" t="s">
        <v>630</v>
      </c>
    </row>
    <row r="223" spans="1:3">
      <c r="A223" s="3" t="s">
        <v>628</v>
      </c>
      <c r="B223" s="3" t="s">
        <v>631</v>
      </c>
      <c r="C223" s="3" t="s">
        <v>630</v>
      </c>
    </row>
    <row r="224" spans="1:3">
      <c r="A224" s="3" t="s">
        <v>628</v>
      </c>
      <c r="B224" s="3" t="s">
        <v>632</v>
      </c>
      <c r="C224" s="3" t="s">
        <v>630</v>
      </c>
    </row>
    <row r="225" spans="1:3">
      <c r="A225" s="3" t="s">
        <v>628</v>
      </c>
      <c r="B225" s="3" t="s">
        <v>633</v>
      </c>
      <c r="C225" s="3" t="s">
        <v>630</v>
      </c>
    </row>
    <row r="226" spans="1:3">
      <c r="A226" s="3" t="s">
        <v>628</v>
      </c>
      <c r="B226" s="3" t="s">
        <v>634</v>
      </c>
      <c r="C226" s="3" t="s">
        <v>630</v>
      </c>
    </row>
    <row r="227" spans="1:3">
      <c r="A227" s="3" t="s">
        <v>628</v>
      </c>
      <c r="B227" s="3" t="s">
        <v>635</v>
      </c>
      <c r="C227" s="3" t="s">
        <v>630</v>
      </c>
    </row>
    <row r="228" spans="1:3">
      <c r="A228" s="3" t="s">
        <v>628</v>
      </c>
      <c r="B228" s="3" t="s">
        <v>636</v>
      </c>
      <c r="C228" s="3" t="s">
        <v>630</v>
      </c>
    </row>
    <row r="229" spans="1:3">
      <c r="A229" s="3" t="s">
        <v>628</v>
      </c>
      <c r="B229" s="3" t="s">
        <v>637</v>
      </c>
      <c r="C229" s="3" t="s">
        <v>630</v>
      </c>
    </row>
    <row r="230" spans="1:3">
      <c r="A230" s="3" t="s">
        <v>628</v>
      </c>
      <c r="B230" s="3" t="s">
        <v>638</v>
      </c>
      <c r="C230" s="3" t="s">
        <v>630</v>
      </c>
    </row>
    <row r="231" spans="1:3">
      <c r="A231" s="3" t="s">
        <v>628</v>
      </c>
      <c r="B231" s="3" t="s">
        <v>639</v>
      </c>
      <c r="C231" s="3" t="s">
        <v>630</v>
      </c>
    </row>
    <row r="232" spans="1:3">
      <c r="A232" s="3" t="s">
        <v>628</v>
      </c>
      <c r="B232" s="3" t="s">
        <v>640</v>
      </c>
      <c r="C232" s="3" t="s">
        <v>630</v>
      </c>
    </row>
    <row r="233" spans="1:3">
      <c r="A233" s="3" t="s">
        <v>628</v>
      </c>
      <c r="B233" s="3" t="s">
        <v>641</v>
      </c>
      <c r="C233" s="3" t="s">
        <v>630</v>
      </c>
    </row>
    <row r="234" spans="1:3">
      <c r="A234" s="3" t="s">
        <v>628</v>
      </c>
      <c r="B234" s="3" t="s">
        <v>642</v>
      </c>
      <c r="C234" s="3" t="s">
        <v>630</v>
      </c>
    </row>
    <row r="235" spans="1:3">
      <c r="A235" s="3" t="s">
        <v>628</v>
      </c>
      <c r="B235" s="3" t="s">
        <v>643</v>
      </c>
      <c r="C235" s="3" t="s">
        <v>630</v>
      </c>
    </row>
    <row r="236" spans="1:3">
      <c r="A236" s="3" t="s">
        <v>628</v>
      </c>
      <c r="B236" s="3" t="s">
        <v>644</v>
      </c>
      <c r="C236" s="3" t="s">
        <v>630</v>
      </c>
    </row>
    <row r="237" spans="1:3">
      <c r="A237" s="3" t="s">
        <v>628</v>
      </c>
      <c r="B237" s="3" t="s">
        <v>645</v>
      </c>
      <c r="C237" s="3" t="s">
        <v>630</v>
      </c>
    </row>
    <row r="238" spans="1:3">
      <c r="A238" s="3" t="s">
        <v>628</v>
      </c>
      <c r="B238" s="3" t="s">
        <v>646</v>
      </c>
      <c r="C238" s="3" t="s">
        <v>630</v>
      </c>
    </row>
    <row r="239" spans="1:3">
      <c r="A239" s="3" t="s">
        <v>628</v>
      </c>
      <c r="B239" s="3" t="s">
        <v>647</v>
      </c>
      <c r="C239" s="3" t="s">
        <v>630</v>
      </c>
    </row>
    <row r="240" spans="1:3">
      <c r="A240" s="3" t="s">
        <v>628</v>
      </c>
      <c r="B240" s="3" t="s">
        <v>648</v>
      </c>
      <c r="C240" s="3" t="s">
        <v>630</v>
      </c>
    </row>
    <row r="241" spans="1:3">
      <c r="A241" s="3" t="s">
        <v>628</v>
      </c>
      <c r="B241" s="3" t="s">
        <v>649</v>
      </c>
      <c r="C241" s="3" t="s">
        <v>630</v>
      </c>
    </row>
    <row r="242" spans="1:3">
      <c r="A242" s="3" t="s">
        <v>628</v>
      </c>
      <c r="B242" s="3" t="s">
        <v>650</v>
      </c>
      <c r="C242" s="3" t="s">
        <v>630</v>
      </c>
    </row>
    <row r="243" spans="1:3">
      <c r="A243" s="3" t="s">
        <v>628</v>
      </c>
      <c r="B243" s="3" t="s">
        <v>651</v>
      </c>
      <c r="C243" s="3" t="s">
        <v>630</v>
      </c>
    </row>
    <row r="244" spans="1:3">
      <c r="A244" s="3" t="s">
        <v>628</v>
      </c>
      <c r="B244" s="3" t="s">
        <v>652</v>
      </c>
      <c r="C244" s="3" t="s">
        <v>630</v>
      </c>
    </row>
    <row r="245" spans="1:3">
      <c r="A245" s="3" t="s">
        <v>628</v>
      </c>
      <c r="B245" s="3" t="s">
        <v>653</v>
      </c>
      <c r="C245" s="3" t="s">
        <v>630</v>
      </c>
    </row>
    <row r="246" spans="1:3">
      <c r="A246" s="3" t="s">
        <v>628</v>
      </c>
      <c r="B246" s="3" t="s">
        <v>654</v>
      </c>
      <c r="C246" s="3" t="s">
        <v>630</v>
      </c>
    </row>
    <row r="247" spans="1:3">
      <c r="A247" s="3" t="s">
        <v>628</v>
      </c>
      <c r="B247" s="3" t="s">
        <v>655</v>
      </c>
      <c r="C247" s="3" t="s">
        <v>630</v>
      </c>
    </row>
    <row r="248" spans="1:3">
      <c r="A248" s="3" t="s">
        <v>628</v>
      </c>
      <c r="B248" s="3" t="s">
        <v>656</v>
      </c>
      <c r="C248" s="3" t="s">
        <v>630</v>
      </c>
    </row>
    <row r="249" spans="1:3">
      <c r="A249" s="3" t="s">
        <v>628</v>
      </c>
      <c r="B249" s="3" t="s">
        <v>657</v>
      </c>
      <c r="C249" s="3" t="s">
        <v>630</v>
      </c>
    </row>
    <row r="250" spans="1:3">
      <c r="A250" s="3" t="s">
        <v>628</v>
      </c>
      <c r="B250" s="3" t="s">
        <v>658</v>
      </c>
      <c r="C250" s="3" t="s">
        <v>630</v>
      </c>
    </row>
    <row r="251" spans="1:3">
      <c r="A251" s="3" t="s">
        <v>628</v>
      </c>
      <c r="B251" s="3" t="s">
        <v>659</v>
      </c>
      <c r="C251" s="3" t="s">
        <v>630</v>
      </c>
    </row>
    <row r="252" spans="1:3">
      <c r="A252" s="3" t="s">
        <v>628</v>
      </c>
      <c r="B252" s="3" t="s">
        <v>660</v>
      </c>
      <c r="C252" s="3" t="s">
        <v>630</v>
      </c>
    </row>
    <row r="253" spans="1:3">
      <c r="A253" s="3" t="s">
        <v>628</v>
      </c>
      <c r="B253" s="3" t="s">
        <v>661</v>
      </c>
      <c r="C253" s="3" t="s">
        <v>630</v>
      </c>
    </row>
    <row r="254" spans="1:3">
      <c r="A254" s="3" t="s">
        <v>628</v>
      </c>
      <c r="B254" s="3" t="s">
        <v>662</v>
      </c>
      <c r="C254" s="3" t="s">
        <v>630</v>
      </c>
    </row>
    <row r="255" spans="1:3">
      <c r="A255" s="3" t="s">
        <v>628</v>
      </c>
      <c r="B255" s="3" t="s">
        <v>663</v>
      </c>
      <c r="C255" s="3" t="s">
        <v>630</v>
      </c>
    </row>
    <row r="256" spans="1:3">
      <c r="A256" s="3" t="s">
        <v>628</v>
      </c>
      <c r="B256" s="3" t="s">
        <v>664</v>
      </c>
      <c r="C256" s="3" t="s">
        <v>630</v>
      </c>
    </row>
    <row r="257" spans="1:3">
      <c r="A257" s="3" t="s">
        <v>628</v>
      </c>
      <c r="B257" s="3" t="s">
        <v>665</v>
      </c>
      <c r="C257" s="3" t="s">
        <v>630</v>
      </c>
    </row>
    <row r="258" spans="1:3">
      <c r="A258" s="3" t="s">
        <v>628</v>
      </c>
      <c r="B258" s="3" t="s">
        <v>666</v>
      </c>
      <c r="C258" s="3" t="s">
        <v>630</v>
      </c>
    </row>
    <row r="259" spans="1:3">
      <c r="A259" s="3" t="s">
        <v>628</v>
      </c>
      <c r="B259" s="3" t="s">
        <v>667</v>
      </c>
      <c r="C259" s="3" t="s">
        <v>630</v>
      </c>
    </row>
    <row r="260" spans="1:3">
      <c r="A260" s="3" t="s">
        <v>628</v>
      </c>
      <c r="B260" s="3" t="s">
        <v>668</v>
      </c>
      <c r="C260" s="3" t="s">
        <v>630</v>
      </c>
    </row>
    <row r="261" spans="1:3">
      <c r="A261" s="3" t="s">
        <v>628</v>
      </c>
      <c r="B261" s="3" t="s">
        <v>669</v>
      </c>
      <c r="C261" s="3" t="s">
        <v>630</v>
      </c>
    </row>
    <row r="262" spans="1:3">
      <c r="A262" s="3" t="s">
        <v>628</v>
      </c>
      <c r="B262" s="3" t="s">
        <v>670</v>
      </c>
      <c r="C262" s="3" t="s">
        <v>630</v>
      </c>
    </row>
    <row r="263" spans="1:3">
      <c r="A263" s="3" t="s">
        <v>628</v>
      </c>
      <c r="B263" s="3" t="s">
        <v>671</v>
      </c>
      <c r="C263" s="3" t="s">
        <v>630</v>
      </c>
    </row>
    <row r="264" spans="1:3">
      <c r="A264" s="3" t="s">
        <v>628</v>
      </c>
      <c r="B264" s="3" t="s">
        <v>672</v>
      </c>
      <c r="C264" s="3" t="s">
        <v>630</v>
      </c>
    </row>
    <row r="265" spans="1:3">
      <c r="A265" s="3" t="s">
        <v>628</v>
      </c>
      <c r="B265" s="3" t="s">
        <v>673</v>
      </c>
      <c r="C265" s="3" t="s">
        <v>630</v>
      </c>
    </row>
    <row r="266" spans="1:3">
      <c r="A266" s="3" t="s">
        <v>628</v>
      </c>
      <c r="B266" s="3" t="s">
        <v>674</v>
      </c>
      <c r="C266" s="3" t="s">
        <v>630</v>
      </c>
    </row>
    <row r="267" spans="1:3">
      <c r="A267" s="3" t="s">
        <v>628</v>
      </c>
      <c r="B267" s="3" t="s">
        <v>675</v>
      </c>
      <c r="C267" s="3" t="s">
        <v>630</v>
      </c>
    </row>
    <row r="268" spans="1:3">
      <c r="A268" s="3" t="s">
        <v>628</v>
      </c>
      <c r="B268" s="3" t="s">
        <v>676</v>
      </c>
      <c r="C268" s="3" t="s">
        <v>630</v>
      </c>
    </row>
    <row r="269" spans="1:3">
      <c r="A269" s="3" t="s">
        <v>628</v>
      </c>
      <c r="B269" s="3" t="s">
        <v>677</v>
      </c>
      <c r="C269" s="3" t="s">
        <v>630</v>
      </c>
    </row>
    <row r="270" spans="1:3">
      <c r="A270" s="3" t="s">
        <v>628</v>
      </c>
      <c r="B270" s="3" t="s">
        <v>678</v>
      </c>
      <c r="C270" s="3" t="s">
        <v>630</v>
      </c>
    </row>
    <row r="271" spans="1:3">
      <c r="A271" s="3" t="s">
        <v>628</v>
      </c>
      <c r="B271" s="3" t="s">
        <v>679</v>
      </c>
      <c r="C271" s="3" t="s">
        <v>630</v>
      </c>
    </row>
    <row r="272" spans="1:3">
      <c r="A272" s="3" t="s">
        <v>628</v>
      </c>
      <c r="B272" s="3" t="s">
        <v>680</v>
      </c>
      <c r="C272" s="3" t="s">
        <v>630</v>
      </c>
    </row>
    <row r="273" spans="1:3">
      <c r="A273" s="3" t="s">
        <v>628</v>
      </c>
      <c r="B273" s="3" t="s">
        <v>681</v>
      </c>
      <c r="C273" s="3" t="s">
        <v>630</v>
      </c>
    </row>
    <row r="274" spans="1:3">
      <c r="A274" s="3" t="s">
        <v>628</v>
      </c>
      <c r="B274" s="3" t="s">
        <v>682</v>
      </c>
      <c r="C274" s="3" t="s">
        <v>630</v>
      </c>
    </row>
    <row r="275" spans="1:3">
      <c r="A275" s="3" t="s">
        <v>628</v>
      </c>
      <c r="B275" s="3" t="s">
        <v>683</v>
      </c>
      <c r="C275" s="3" t="s">
        <v>630</v>
      </c>
    </row>
    <row r="276" spans="1:3">
      <c r="A276" s="3" t="s">
        <v>628</v>
      </c>
      <c r="B276" s="3" t="s">
        <v>684</v>
      </c>
      <c r="C276" s="3" t="s">
        <v>630</v>
      </c>
    </row>
    <row r="277" spans="1:3">
      <c r="A277" s="3" t="s">
        <v>628</v>
      </c>
      <c r="B277" s="3" t="s">
        <v>685</v>
      </c>
      <c r="C277" s="3" t="s">
        <v>630</v>
      </c>
    </row>
    <row r="278" spans="1:3">
      <c r="A278" s="3" t="s">
        <v>628</v>
      </c>
      <c r="B278" s="3" t="s">
        <v>686</v>
      </c>
      <c r="C278" s="3" t="s">
        <v>630</v>
      </c>
    </row>
    <row r="279" spans="1:3">
      <c r="A279" s="3" t="s">
        <v>628</v>
      </c>
      <c r="B279" s="3" t="s">
        <v>687</v>
      </c>
      <c r="C279" s="3" t="s">
        <v>630</v>
      </c>
    </row>
    <row r="280" spans="1:3">
      <c r="A280" s="3" t="s">
        <v>628</v>
      </c>
      <c r="B280" s="3" t="s">
        <v>688</v>
      </c>
      <c r="C280" s="3" t="s">
        <v>630</v>
      </c>
    </row>
    <row r="281" spans="1:3">
      <c r="A281" s="3" t="s">
        <v>628</v>
      </c>
      <c r="B281" s="3" t="s">
        <v>689</v>
      </c>
      <c r="C281" s="3" t="s">
        <v>630</v>
      </c>
    </row>
    <row r="282" spans="1:3">
      <c r="A282" s="3" t="s">
        <v>628</v>
      </c>
      <c r="B282" s="3" t="s">
        <v>690</v>
      </c>
      <c r="C282" s="3" t="s">
        <v>630</v>
      </c>
    </row>
    <row r="283" spans="1:3">
      <c r="A283" s="3" t="s">
        <v>628</v>
      </c>
      <c r="B283" s="3" t="s">
        <v>691</v>
      </c>
      <c r="C283" s="3" t="s">
        <v>630</v>
      </c>
    </row>
    <row r="284" spans="1:3">
      <c r="A284" s="3" t="s">
        <v>628</v>
      </c>
      <c r="B284" s="3" t="s">
        <v>692</v>
      </c>
      <c r="C284" s="3" t="s">
        <v>630</v>
      </c>
    </row>
    <row r="285" spans="1:3">
      <c r="A285" s="3" t="s">
        <v>628</v>
      </c>
      <c r="B285" s="3" t="s">
        <v>693</v>
      </c>
      <c r="C285" s="3" t="s">
        <v>630</v>
      </c>
    </row>
    <row r="286" spans="1:3">
      <c r="A286" s="3" t="s">
        <v>628</v>
      </c>
      <c r="B286" s="3" t="s">
        <v>694</v>
      </c>
      <c r="C286" s="3" t="s">
        <v>630</v>
      </c>
    </row>
    <row r="287" spans="1:3">
      <c r="A287" s="3" t="s">
        <v>628</v>
      </c>
      <c r="B287" s="3" t="s">
        <v>695</v>
      </c>
      <c r="C287" s="3" t="s">
        <v>630</v>
      </c>
    </row>
    <row r="288" spans="1:3">
      <c r="A288" s="3" t="s">
        <v>628</v>
      </c>
      <c r="B288" s="3" t="s">
        <v>696</v>
      </c>
      <c r="C288" s="3" t="s">
        <v>630</v>
      </c>
    </row>
    <row r="289" spans="1:3">
      <c r="A289" s="3" t="s">
        <v>628</v>
      </c>
      <c r="B289" s="3" t="s">
        <v>697</v>
      </c>
      <c r="C289" s="3" t="s">
        <v>630</v>
      </c>
    </row>
    <row r="290" spans="1:3">
      <c r="A290" s="3" t="s">
        <v>628</v>
      </c>
      <c r="B290" s="3" t="s">
        <v>698</v>
      </c>
      <c r="C290" s="3" t="s">
        <v>630</v>
      </c>
    </row>
    <row r="291" spans="1:3">
      <c r="A291" s="3" t="s">
        <v>628</v>
      </c>
      <c r="B291" s="3" t="s">
        <v>699</v>
      </c>
      <c r="C291" s="3" t="s">
        <v>630</v>
      </c>
    </row>
    <row r="292" spans="1:3">
      <c r="A292" s="3" t="s">
        <v>628</v>
      </c>
      <c r="B292" s="3" t="s">
        <v>700</v>
      </c>
      <c r="C292" s="3" t="s">
        <v>630</v>
      </c>
    </row>
    <row r="293" spans="1:3">
      <c r="A293" s="3" t="s">
        <v>628</v>
      </c>
      <c r="B293" s="3" t="s">
        <v>701</v>
      </c>
      <c r="C293" s="3" t="s">
        <v>630</v>
      </c>
    </row>
    <row r="294" spans="1:3">
      <c r="A294" s="3" t="s">
        <v>628</v>
      </c>
      <c r="B294" s="3" t="s">
        <v>702</v>
      </c>
      <c r="C294" s="3" t="s">
        <v>630</v>
      </c>
    </row>
    <row r="295" spans="1:3">
      <c r="A295" s="3" t="s">
        <v>628</v>
      </c>
      <c r="B295" s="3" t="s">
        <v>703</v>
      </c>
      <c r="C295" s="3" t="s">
        <v>630</v>
      </c>
    </row>
    <row r="296" spans="1:3">
      <c r="A296" s="3" t="s">
        <v>628</v>
      </c>
      <c r="B296" s="3" t="s">
        <v>704</v>
      </c>
      <c r="C296" s="3" t="s">
        <v>630</v>
      </c>
    </row>
    <row r="297" spans="1:3">
      <c r="A297" s="3" t="s">
        <v>628</v>
      </c>
      <c r="B297" s="3" t="s">
        <v>705</v>
      </c>
      <c r="C297" s="3" t="s">
        <v>630</v>
      </c>
    </row>
    <row r="298" spans="1:3">
      <c r="A298" s="3" t="s">
        <v>628</v>
      </c>
      <c r="B298" s="3" t="s">
        <v>706</v>
      </c>
      <c r="C298" s="3" t="s">
        <v>630</v>
      </c>
    </row>
    <row r="299" spans="1:3">
      <c r="A299" s="3" t="s">
        <v>628</v>
      </c>
      <c r="B299" s="3" t="s">
        <v>707</v>
      </c>
      <c r="C299" s="3" t="s">
        <v>630</v>
      </c>
    </row>
    <row r="300" spans="1:3">
      <c r="A300" s="3" t="s">
        <v>628</v>
      </c>
      <c r="B300" s="3" t="s">
        <v>708</v>
      </c>
      <c r="C300" s="3" t="s">
        <v>630</v>
      </c>
    </row>
    <row r="301" spans="1:3">
      <c r="A301" s="3" t="s">
        <v>628</v>
      </c>
      <c r="B301" s="3" t="s">
        <v>709</v>
      </c>
      <c r="C301" s="3" t="s">
        <v>630</v>
      </c>
    </row>
    <row r="302" spans="1:3">
      <c r="A302" s="3" t="s">
        <v>628</v>
      </c>
      <c r="B302" s="3" t="s">
        <v>710</v>
      </c>
      <c r="C302" s="3" t="s">
        <v>630</v>
      </c>
    </row>
    <row r="303" spans="1:3">
      <c r="A303" s="3" t="s">
        <v>628</v>
      </c>
      <c r="B303" s="3" t="s">
        <v>711</v>
      </c>
      <c r="C303" s="3" t="s">
        <v>630</v>
      </c>
    </row>
    <row r="304" spans="1:3">
      <c r="A304" s="3" t="s">
        <v>628</v>
      </c>
      <c r="B304" s="3" t="s">
        <v>712</v>
      </c>
      <c r="C304" s="3" t="s">
        <v>630</v>
      </c>
    </row>
    <row r="305" spans="1:3">
      <c r="A305" s="3" t="s">
        <v>628</v>
      </c>
      <c r="B305" s="3" t="s">
        <v>713</v>
      </c>
      <c r="C305" s="3" t="s">
        <v>630</v>
      </c>
    </row>
    <row r="306" spans="1:3">
      <c r="A306" s="3" t="s">
        <v>628</v>
      </c>
      <c r="B306" s="3" t="s">
        <v>714</v>
      </c>
      <c r="C306" s="3" t="s">
        <v>630</v>
      </c>
    </row>
    <row r="307" spans="1:3">
      <c r="A307" s="3" t="s">
        <v>628</v>
      </c>
      <c r="B307" s="3" t="s">
        <v>715</v>
      </c>
      <c r="C307" s="3" t="s">
        <v>630</v>
      </c>
    </row>
    <row r="308" spans="1:3">
      <c r="A308" s="3" t="s">
        <v>628</v>
      </c>
      <c r="B308" s="3" t="s">
        <v>716</v>
      </c>
      <c r="C308" s="3" t="s">
        <v>630</v>
      </c>
    </row>
    <row r="309" spans="1:3">
      <c r="A309" s="3" t="s">
        <v>628</v>
      </c>
      <c r="B309" s="3" t="s">
        <v>717</v>
      </c>
      <c r="C309" s="3" t="s">
        <v>630</v>
      </c>
    </row>
    <row r="310" spans="1:3">
      <c r="A310" s="3" t="s">
        <v>628</v>
      </c>
      <c r="B310" s="3" t="s">
        <v>718</v>
      </c>
      <c r="C310" s="3" t="s">
        <v>630</v>
      </c>
    </row>
    <row r="311" spans="1:3">
      <c r="A311" s="3" t="s">
        <v>628</v>
      </c>
      <c r="B311" s="3" t="s">
        <v>719</v>
      </c>
      <c r="C311" s="3" t="s">
        <v>630</v>
      </c>
    </row>
    <row r="312" spans="1:3">
      <c r="A312" s="3" t="s">
        <v>628</v>
      </c>
      <c r="B312" s="3" t="s">
        <v>720</v>
      </c>
      <c r="C312" s="3" t="s">
        <v>630</v>
      </c>
    </row>
    <row r="313" spans="1:3">
      <c r="A313" s="3" t="s">
        <v>628</v>
      </c>
      <c r="B313" s="3" t="s">
        <v>721</v>
      </c>
      <c r="C313" s="3" t="s">
        <v>630</v>
      </c>
    </row>
    <row r="314" spans="1:3">
      <c r="A314" s="3" t="s">
        <v>628</v>
      </c>
      <c r="B314" s="3" t="s">
        <v>722</v>
      </c>
      <c r="C314" s="3" t="s">
        <v>630</v>
      </c>
    </row>
    <row r="315" spans="1:3">
      <c r="A315" s="3" t="s">
        <v>628</v>
      </c>
      <c r="B315" s="3" t="s">
        <v>723</v>
      </c>
      <c r="C315" s="3" t="s">
        <v>630</v>
      </c>
    </row>
    <row r="316" spans="1:3">
      <c r="A316" s="3" t="s">
        <v>628</v>
      </c>
      <c r="B316" s="3" t="s">
        <v>724</v>
      </c>
      <c r="C316" s="3" t="s">
        <v>630</v>
      </c>
    </row>
    <row r="317" spans="1:3">
      <c r="A317" s="3" t="s">
        <v>628</v>
      </c>
      <c r="B317" s="3" t="s">
        <v>725</v>
      </c>
      <c r="C317" s="3" t="s">
        <v>630</v>
      </c>
    </row>
    <row r="318" spans="1:3">
      <c r="A318" s="3" t="s">
        <v>628</v>
      </c>
      <c r="B318" s="3" t="s">
        <v>726</v>
      </c>
      <c r="C318" s="3" t="s">
        <v>630</v>
      </c>
    </row>
    <row r="319" spans="1:3">
      <c r="A319" s="3" t="s">
        <v>628</v>
      </c>
      <c r="B319" s="3" t="s">
        <v>727</v>
      </c>
      <c r="C319" s="3" t="s">
        <v>630</v>
      </c>
    </row>
    <row r="320" spans="1:3">
      <c r="A320" s="3" t="s">
        <v>628</v>
      </c>
      <c r="B320" s="3" t="s">
        <v>728</v>
      </c>
      <c r="C320" s="3" t="s">
        <v>630</v>
      </c>
    </row>
    <row r="321" spans="1:3">
      <c r="A321" s="3" t="s">
        <v>628</v>
      </c>
      <c r="B321" s="3" t="s">
        <v>729</v>
      </c>
      <c r="C321" s="3" t="s">
        <v>630</v>
      </c>
    </row>
    <row r="322" spans="1:3">
      <c r="A322" s="3" t="s">
        <v>628</v>
      </c>
      <c r="B322" s="3" t="s">
        <v>730</v>
      </c>
      <c r="C322" s="3" t="s">
        <v>630</v>
      </c>
    </row>
    <row r="323" spans="1:3">
      <c r="A323" s="3" t="s">
        <v>628</v>
      </c>
      <c r="B323" s="3" t="s">
        <v>731</v>
      </c>
      <c r="C323" s="3" t="s">
        <v>630</v>
      </c>
    </row>
    <row r="324" spans="1:3">
      <c r="A324" s="3" t="s">
        <v>628</v>
      </c>
      <c r="B324" s="3" t="s">
        <v>732</v>
      </c>
      <c r="C324" s="3" t="s">
        <v>630</v>
      </c>
    </row>
    <row r="325" spans="1:3">
      <c r="A325" s="3" t="s">
        <v>628</v>
      </c>
      <c r="B325" s="3" t="s">
        <v>733</v>
      </c>
      <c r="C325" s="3" t="s">
        <v>630</v>
      </c>
    </row>
    <row r="326" spans="1:3">
      <c r="A326" s="3" t="s">
        <v>628</v>
      </c>
      <c r="B326" s="3" t="s">
        <v>734</v>
      </c>
      <c r="C326" s="3" t="s">
        <v>630</v>
      </c>
    </row>
    <row r="327" spans="1:3">
      <c r="A327" s="3" t="s">
        <v>628</v>
      </c>
      <c r="B327" s="3" t="s">
        <v>735</v>
      </c>
      <c r="C327" s="3" t="s">
        <v>630</v>
      </c>
    </row>
    <row r="328" spans="1:3">
      <c r="A328" s="3" t="s">
        <v>628</v>
      </c>
      <c r="B328" s="3" t="s">
        <v>736</v>
      </c>
      <c r="C328" s="3" t="s">
        <v>630</v>
      </c>
    </row>
    <row r="329" spans="1:3">
      <c r="A329" s="3" t="s">
        <v>628</v>
      </c>
      <c r="B329" s="3" t="s">
        <v>737</v>
      </c>
      <c r="C329" s="3" t="s">
        <v>630</v>
      </c>
    </row>
    <row r="330" spans="1:3">
      <c r="A330" s="3" t="s">
        <v>628</v>
      </c>
      <c r="B330" s="3" t="s">
        <v>738</v>
      </c>
      <c r="C330" s="3" t="s">
        <v>630</v>
      </c>
    </row>
    <row r="331" spans="1:3">
      <c r="A331" s="3" t="s">
        <v>628</v>
      </c>
      <c r="B331" s="3" t="s">
        <v>739</v>
      </c>
      <c r="C331" s="3" t="s">
        <v>630</v>
      </c>
    </row>
    <row r="332" spans="1:3">
      <c r="A332" s="3" t="s">
        <v>628</v>
      </c>
      <c r="B332" s="3" t="s">
        <v>740</v>
      </c>
      <c r="C332" s="3" t="s">
        <v>630</v>
      </c>
    </row>
    <row r="333" spans="1:3">
      <c r="A333" s="3" t="s">
        <v>628</v>
      </c>
      <c r="B333" s="3" t="s">
        <v>741</v>
      </c>
      <c r="C333" s="3" t="s">
        <v>630</v>
      </c>
    </row>
    <row r="334" spans="1:3">
      <c r="A334" s="3" t="s">
        <v>628</v>
      </c>
      <c r="B334" s="3" t="s">
        <v>742</v>
      </c>
      <c r="C334" s="3" t="s">
        <v>630</v>
      </c>
    </row>
    <row r="335" spans="1:3">
      <c r="A335" s="3" t="s">
        <v>628</v>
      </c>
      <c r="B335" s="3" t="s">
        <v>743</v>
      </c>
      <c r="C335" s="3" t="s">
        <v>630</v>
      </c>
    </row>
    <row r="336" spans="1:3">
      <c r="A336" s="3" t="s">
        <v>628</v>
      </c>
      <c r="B336" s="3" t="s">
        <v>744</v>
      </c>
      <c r="C336" s="3" t="s">
        <v>630</v>
      </c>
    </row>
    <row r="337" spans="1:3">
      <c r="A337" s="3" t="s">
        <v>628</v>
      </c>
      <c r="B337" s="3" t="s">
        <v>745</v>
      </c>
      <c r="C337" s="3" t="s">
        <v>630</v>
      </c>
    </row>
    <row r="338" spans="1:3">
      <c r="A338" s="3" t="s">
        <v>628</v>
      </c>
      <c r="B338" s="3" t="s">
        <v>746</v>
      </c>
      <c r="C338" s="3" t="s">
        <v>630</v>
      </c>
    </row>
    <row r="339" spans="1:3">
      <c r="A339" s="3" t="s">
        <v>628</v>
      </c>
      <c r="B339" s="3" t="s">
        <v>747</v>
      </c>
      <c r="C339" s="3" t="s">
        <v>630</v>
      </c>
    </row>
    <row r="340" spans="1:3">
      <c r="A340" s="3" t="s">
        <v>628</v>
      </c>
      <c r="B340" s="3" t="s">
        <v>748</v>
      </c>
      <c r="C340" s="3" t="s">
        <v>630</v>
      </c>
    </row>
    <row r="341" spans="1:3">
      <c r="A341" s="3" t="s">
        <v>628</v>
      </c>
      <c r="B341" s="3" t="s">
        <v>749</v>
      </c>
      <c r="C341" s="3" t="s">
        <v>630</v>
      </c>
    </row>
    <row r="342" spans="1:3">
      <c r="A342" s="3" t="s">
        <v>628</v>
      </c>
      <c r="B342" s="3" t="s">
        <v>750</v>
      </c>
      <c r="C342" s="3" t="s">
        <v>630</v>
      </c>
    </row>
    <row r="343" spans="1:3">
      <c r="A343" s="3" t="s">
        <v>628</v>
      </c>
      <c r="B343" s="3" t="s">
        <v>751</v>
      </c>
      <c r="C343" s="3" t="s">
        <v>630</v>
      </c>
    </row>
    <row r="344" spans="1:3">
      <c r="A344" s="3" t="s">
        <v>628</v>
      </c>
      <c r="B344" s="3" t="s">
        <v>752</v>
      </c>
      <c r="C344" s="3" t="s">
        <v>630</v>
      </c>
    </row>
    <row r="345" spans="1:3">
      <c r="A345" s="3" t="s">
        <v>628</v>
      </c>
      <c r="B345" s="3" t="s">
        <v>753</v>
      </c>
      <c r="C345" s="3" t="s">
        <v>630</v>
      </c>
    </row>
    <row r="346" spans="1:3">
      <c r="A346" s="3" t="s">
        <v>628</v>
      </c>
      <c r="B346" s="3" t="s">
        <v>754</v>
      </c>
      <c r="C346" s="3" t="s">
        <v>630</v>
      </c>
    </row>
    <row r="347" spans="1:3">
      <c r="A347" s="3" t="s">
        <v>628</v>
      </c>
      <c r="B347" s="3" t="s">
        <v>755</v>
      </c>
      <c r="C347" s="3" t="s">
        <v>630</v>
      </c>
    </row>
    <row r="348" spans="1:3">
      <c r="A348" s="3" t="s">
        <v>628</v>
      </c>
      <c r="B348" s="3" t="s">
        <v>756</v>
      </c>
      <c r="C348" s="3" t="s">
        <v>630</v>
      </c>
    </row>
    <row r="349" spans="1:3">
      <c r="A349" s="3" t="s">
        <v>628</v>
      </c>
      <c r="B349" s="3" t="s">
        <v>757</v>
      </c>
      <c r="C349" s="3" t="s">
        <v>630</v>
      </c>
    </row>
    <row r="350" spans="1:3">
      <c r="A350" s="3" t="s">
        <v>628</v>
      </c>
      <c r="B350" s="3" t="s">
        <v>758</v>
      </c>
      <c r="C350" s="3" t="s">
        <v>630</v>
      </c>
    </row>
    <row r="351" spans="1:3">
      <c r="A351" s="3" t="s">
        <v>628</v>
      </c>
      <c r="B351" s="3" t="s">
        <v>759</v>
      </c>
      <c r="C351" s="3" t="s">
        <v>630</v>
      </c>
    </row>
    <row r="352" spans="1:3">
      <c r="A352" s="3" t="s">
        <v>628</v>
      </c>
      <c r="B352" s="3" t="s">
        <v>760</v>
      </c>
      <c r="C352" s="3" t="s">
        <v>630</v>
      </c>
    </row>
    <row r="353" spans="1:3">
      <c r="A353" s="3" t="s">
        <v>628</v>
      </c>
      <c r="B353" s="3" t="s">
        <v>761</v>
      </c>
      <c r="C353" s="3" t="s">
        <v>630</v>
      </c>
    </row>
    <row r="354" spans="1:3">
      <c r="A354" s="3" t="s">
        <v>628</v>
      </c>
      <c r="B354" s="3" t="s">
        <v>762</v>
      </c>
      <c r="C354" s="3" t="s">
        <v>630</v>
      </c>
    </row>
    <row r="355" spans="1:3">
      <c r="A355" s="3" t="s">
        <v>628</v>
      </c>
      <c r="B355" s="3" t="s">
        <v>763</v>
      </c>
      <c r="C355" s="3" t="s">
        <v>630</v>
      </c>
    </row>
    <row r="356" spans="1:3">
      <c r="A356" s="3" t="s">
        <v>628</v>
      </c>
      <c r="B356" s="3" t="s">
        <v>764</v>
      </c>
      <c r="C356" s="3" t="s">
        <v>630</v>
      </c>
    </row>
    <row r="357" spans="1:3">
      <c r="A357" s="3" t="s">
        <v>628</v>
      </c>
      <c r="B357" s="3" t="s">
        <v>765</v>
      </c>
      <c r="C357" s="3" t="s">
        <v>630</v>
      </c>
    </row>
    <row r="358" spans="1:3">
      <c r="A358" s="3" t="s">
        <v>628</v>
      </c>
      <c r="B358" s="3" t="s">
        <v>766</v>
      </c>
      <c r="C358" s="3" t="s">
        <v>630</v>
      </c>
    </row>
    <row r="359" spans="1:3">
      <c r="A359" s="272" t="s">
        <v>831</v>
      </c>
      <c r="B359" s="272" t="s">
        <v>834</v>
      </c>
      <c r="C359" s="272" t="s">
        <v>835</v>
      </c>
    </row>
    <row r="360" spans="1:3">
      <c r="A360" s="272" t="s">
        <v>831</v>
      </c>
      <c r="B360" s="272" t="s">
        <v>836</v>
      </c>
      <c r="C360" s="272" t="s">
        <v>837</v>
      </c>
    </row>
    <row r="361" spans="1:3">
      <c r="A361" s="272" t="s">
        <v>831</v>
      </c>
      <c r="B361" s="272" t="s">
        <v>838</v>
      </c>
      <c r="C361" s="272" t="s">
        <v>837</v>
      </c>
    </row>
    <row r="362" spans="1:3">
      <c r="A362" s="272" t="s">
        <v>831</v>
      </c>
      <c r="B362" s="272" t="s">
        <v>839</v>
      </c>
      <c r="C362" s="272" t="s">
        <v>837</v>
      </c>
    </row>
    <row r="363" spans="1:3">
      <c r="A363" s="272" t="s">
        <v>831</v>
      </c>
      <c r="B363" s="272" t="s">
        <v>840</v>
      </c>
      <c r="C363" s="272" t="s">
        <v>837</v>
      </c>
    </row>
    <row r="364" spans="1:3">
      <c r="A364" s="5"/>
      <c r="B364" s="5"/>
      <c r="C364" s="5"/>
    </row>
    <row r="365" spans="1:3">
      <c r="A365" s="5"/>
      <c r="B365" s="5"/>
      <c r="C365" s="5"/>
    </row>
    <row r="366" spans="1:3">
      <c r="A366" s="5"/>
      <c r="B366" s="5"/>
      <c r="C366" s="5"/>
    </row>
    <row r="367" spans="1:3">
      <c r="A367" s="5"/>
      <c r="B367" s="5"/>
      <c r="C367" s="5"/>
    </row>
    <row r="368" spans="1:3">
      <c r="A368" s="5"/>
      <c r="B368" s="5"/>
      <c r="C368" s="5"/>
    </row>
    <row r="369" s="5" customFormat="1"/>
    <row r="370" s="5" customFormat="1"/>
    <row r="371" s="5" customFormat="1"/>
    <row r="372" s="5" customFormat="1"/>
    <row r="374" s="5" customFormat="1"/>
    <row r="375" s="5" customFormat="1"/>
    <row r="376" s="5" customFormat="1"/>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306"/>
  <sheetViews>
    <sheetView topLeftCell="A2" workbookViewId="0">
      <selection activeCell="A13" sqref="A13"/>
    </sheetView>
  </sheetViews>
  <sheetFormatPr defaultColWidth="11.44140625" defaultRowHeight="14.4"/>
  <cols>
    <col min="1" max="1" width="36.6640625" style="3" customWidth="1"/>
    <col min="2" max="2" width="3.6640625" customWidth="1"/>
    <col min="3" max="3" width="45.6640625" customWidth="1"/>
    <col min="4" max="4" width="4" customWidth="1"/>
    <col min="5" max="5" width="26" customWidth="1"/>
    <col min="6" max="6" width="5" customWidth="1"/>
    <col min="7" max="7" width="45" bestFit="1" customWidth="1"/>
    <col min="8" max="8" width="4.109375" customWidth="1"/>
    <col min="9" max="9" width="41" bestFit="1" customWidth="1"/>
    <col min="10" max="10" width="4.6640625" customWidth="1"/>
    <col min="11" max="11" width="42.109375" bestFit="1" customWidth="1"/>
    <col min="12" max="12" width="6.109375" customWidth="1"/>
    <col min="13" max="13" width="41.33203125" bestFit="1" customWidth="1"/>
    <col min="14" max="14" width="5.33203125" customWidth="1"/>
    <col min="15" max="15" width="34.6640625" bestFit="1" customWidth="1"/>
    <col min="16" max="16" width="5.109375" customWidth="1"/>
    <col min="17" max="17" width="47" bestFit="1" customWidth="1"/>
    <col min="18" max="18" width="4.44140625" customWidth="1"/>
    <col min="19" max="19" width="45.6640625" bestFit="1" customWidth="1"/>
    <col min="20" max="20" width="4.44140625" customWidth="1"/>
    <col min="21" max="21" width="26.109375" bestFit="1" customWidth="1"/>
    <col min="22" max="22" width="5.33203125" customWidth="1"/>
    <col min="23" max="23" width="33" bestFit="1" customWidth="1"/>
    <col min="24" max="24" width="4.109375" customWidth="1"/>
    <col min="26" max="26" width="4" customWidth="1"/>
    <col min="27" max="27" width="27.88671875" bestFit="1" customWidth="1"/>
    <col min="31" max="31" width="48.109375" customWidth="1"/>
  </cols>
  <sheetData>
    <row r="1" spans="1:31">
      <c r="A1" s="1" t="s">
        <v>475</v>
      </c>
      <c r="C1" s="20" t="s">
        <v>44</v>
      </c>
      <c r="E1" s="20" t="s">
        <v>500</v>
      </c>
      <c r="G1" t="s">
        <v>855</v>
      </c>
      <c r="I1" t="s">
        <v>856</v>
      </c>
      <c r="K1" t="s">
        <v>857</v>
      </c>
      <c r="M1" s="3" t="s">
        <v>858</v>
      </c>
      <c r="O1" s="3" t="s">
        <v>859</v>
      </c>
      <c r="Q1" t="s">
        <v>588</v>
      </c>
      <c r="S1" t="s">
        <v>602</v>
      </c>
      <c r="U1" t="s">
        <v>616</v>
      </c>
      <c r="W1" t="s">
        <v>628</v>
      </c>
      <c r="Y1" t="s">
        <v>860</v>
      </c>
      <c r="AA1" t="s">
        <v>861</v>
      </c>
      <c r="AC1" t="s">
        <v>862</v>
      </c>
    </row>
    <row r="2" spans="1:31">
      <c r="A2" s="3" t="s">
        <v>44</v>
      </c>
      <c r="C2" s="17" t="s">
        <v>479</v>
      </c>
      <c r="E2" s="19" t="s">
        <v>501</v>
      </c>
      <c r="G2" s="3" t="s">
        <v>506</v>
      </c>
      <c r="I2" s="3" t="s">
        <v>512</v>
      </c>
      <c r="K2" s="3" t="s">
        <v>531</v>
      </c>
      <c r="M2" s="3" t="s">
        <v>550</v>
      </c>
      <c r="O2" s="3" t="s">
        <v>564</v>
      </c>
      <c r="Q2" s="3" t="s">
        <v>589</v>
      </c>
      <c r="S2" s="37" t="s">
        <v>603</v>
      </c>
      <c r="U2" s="3" t="s">
        <v>617</v>
      </c>
      <c r="W2" s="3" t="s">
        <v>629</v>
      </c>
      <c r="Y2" s="55"/>
      <c r="AA2" s="70" t="s">
        <v>299</v>
      </c>
      <c r="AC2" s="107" t="s">
        <v>863</v>
      </c>
      <c r="AD2" s="108" t="s">
        <v>864</v>
      </c>
      <c r="AE2" s="101" t="s">
        <v>294</v>
      </c>
    </row>
    <row r="3" spans="1:31" ht="27.6">
      <c r="A3" s="3" t="s">
        <v>500</v>
      </c>
      <c r="C3" s="18" t="s">
        <v>46</v>
      </c>
      <c r="E3" s="18" t="s">
        <v>502</v>
      </c>
      <c r="G3" s="3" t="s">
        <v>996</v>
      </c>
      <c r="I3" s="3" t="s">
        <v>513</v>
      </c>
      <c r="K3" s="3" t="s">
        <v>532</v>
      </c>
      <c r="M3" s="3" t="s">
        <v>551</v>
      </c>
      <c r="O3" s="3" t="s">
        <v>565</v>
      </c>
      <c r="Q3" s="3" t="s">
        <v>590</v>
      </c>
      <c r="S3" s="37" t="s">
        <v>604</v>
      </c>
      <c r="U3" s="3" t="s">
        <v>619</v>
      </c>
      <c r="W3" s="3" t="s">
        <v>631</v>
      </c>
      <c r="AA3" s="70" t="s">
        <v>301</v>
      </c>
      <c r="AC3" s="109">
        <v>1</v>
      </c>
      <c r="AD3" s="109" t="s">
        <v>865</v>
      </c>
      <c r="AE3" s="102" t="s">
        <v>866</v>
      </c>
    </row>
    <row r="4" spans="1:31">
      <c r="A4" s="3" t="s">
        <v>855</v>
      </c>
      <c r="C4" s="19" t="s">
        <v>482</v>
      </c>
      <c r="E4" s="19" t="s">
        <v>503</v>
      </c>
      <c r="G4" s="3" t="s">
        <v>507</v>
      </c>
      <c r="I4" s="3" t="s">
        <v>514</v>
      </c>
      <c r="K4" s="3" t="s">
        <v>533</v>
      </c>
      <c r="M4" s="3" t="s">
        <v>552</v>
      </c>
      <c r="O4" s="3" t="s">
        <v>566</v>
      </c>
      <c r="Q4" s="3" t="s">
        <v>591</v>
      </c>
      <c r="S4" s="37" t="s">
        <v>605</v>
      </c>
      <c r="U4" s="3" t="s">
        <v>620</v>
      </c>
      <c r="W4" s="3" t="s">
        <v>632</v>
      </c>
      <c r="AA4" s="70" t="s">
        <v>300</v>
      </c>
      <c r="AC4" s="109">
        <v>2</v>
      </c>
      <c r="AD4" s="109" t="s">
        <v>865</v>
      </c>
      <c r="AE4" s="103" t="s">
        <v>867</v>
      </c>
    </row>
    <row r="5" spans="1:31">
      <c r="A5" s="3" t="s">
        <v>856</v>
      </c>
      <c r="C5" s="18" t="s">
        <v>483</v>
      </c>
      <c r="E5" s="18" t="s">
        <v>504</v>
      </c>
      <c r="G5" s="3" t="s">
        <v>508</v>
      </c>
      <c r="I5" s="3" t="s">
        <v>515</v>
      </c>
      <c r="K5" s="3" t="s">
        <v>534</v>
      </c>
      <c r="M5" s="3" t="s">
        <v>553</v>
      </c>
      <c r="O5" s="3" t="s">
        <v>567</v>
      </c>
      <c r="Q5" s="3" t="s">
        <v>592</v>
      </c>
      <c r="S5" s="37" t="s">
        <v>606</v>
      </c>
      <c r="U5" s="3" t="s">
        <v>621</v>
      </c>
      <c r="W5" s="3" t="s">
        <v>633</v>
      </c>
      <c r="Z5" t="s">
        <v>63</v>
      </c>
      <c r="AC5" s="109">
        <v>3</v>
      </c>
      <c r="AD5" s="109" t="s">
        <v>865</v>
      </c>
      <c r="AE5" s="102" t="s">
        <v>868</v>
      </c>
    </row>
    <row r="6" spans="1:31">
      <c r="A6" s="3" t="s">
        <v>857</v>
      </c>
      <c r="C6" s="19" t="s">
        <v>484</v>
      </c>
      <c r="E6" s="19" t="s">
        <v>505</v>
      </c>
      <c r="G6" s="3" t="s">
        <v>509</v>
      </c>
      <c r="I6" s="3" t="s">
        <v>516</v>
      </c>
      <c r="K6" s="3" t="s">
        <v>535</v>
      </c>
      <c r="M6" s="3" t="s">
        <v>554</v>
      </c>
      <c r="O6" s="3" t="s">
        <v>568</v>
      </c>
      <c r="Q6" s="3" t="s">
        <v>593</v>
      </c>
      <c r="S6" s="276" t="s">
        <v>805</v>
      </c>
      <c r="U6" s="3" t="s">
        <v>622</v>
      </c>
      <c r="W6" s="3" t="s">
        <v>634</v>
      </c>
      <c r="Z6" s="62">
        <v>1</v>
      </c>
      <c r="AC6" s="109">
        <v>4</v>
      </c>
      <c r="AD6" s="109" t="s">
        <v>865</v>
      </c>
      <c r="AE6" s="102" t="s">
        <v>869</v>
      </c>
    </row>
    <row r="7" spans="1:31">
      <c r="A7" s="3" t="s">
        <v>858</v>
      </c>
      <c r="C7" s="18" t="s">
        <v>485</v>
      </c>
      <c r="E7" s="3" t="s">
        <v>784</v>
      </c>
      <c r="G7" s="3" t="s">
        <v>510</v>
      </c>
      <c r="I7" s="3" t="s">
        <v>517</v>
      </c>
      <c r="K7" s="3" t="s">
        <v>536</v>
      </c>
      <c r="M7" s="3" t="s">
        <v>555</v>
      </c>
      <c r="O7" s="3" t="s">
        <v>569</v>
      </c>
      <c r="Q7" s="3" t="s">
        <v>594</v>
      </c>
      <c r="U7" s="3" t="s">
        <v>623</v>
      </c>
      <c r="W7" s="3" t="s">
        <v>635</v>
      </c>
      <c r="Z7" s="62" t="s">
        <v>63</v>
      </c>
      <c r="AC7" s="109">
        <v>5</v>
      </c>
      <c r="AD7" s="109" t="s">
        <v>865</v>
      </c>
      <c r="AE7" s="102" t="s">
        <v>870</v>
      </c>
    </row>
    <row r="8" spans="1:31">
      <c r="A8" s="3" t="s">
        <v>859</v>
      </c>
      <c r="C8" s="19" t="s">
        <v>486</v>
      </c>
      <c r="E8" s="3" t="s">
        <v>785</v>
      </c>
      <c r="G8" s="275" t="s">
        <v>811</v>
      </c>
      <c r="I8" s="3" t="s">
        <v>518</v>
      </c>
      <c r="K8" s="3" t="s">
        <v>537</v>
      </c>
      <c r="M8" s="3" t="s">
        <v>556</v>
      </c>
      <c r="O8" s="3" t="s">
        <v>570</v>
      </c>
      <c r="Q8" s="3" t="s">
        <v>595</v>
      </c>
      <c r="U8" s="3" t="s">
        <v>624</v>
      </c>
      <c r="W8" s="3" t="s">
        <v>636</v>
      </c>
      <c r="Z8" s="62">
        <v>2</v>
      </c>
      <c r="AC8" s="109">
        <v>6</v>
      </c>
      <c r="AD8" s="109" t="s">
        <v>865</v>
      </c>
      <c r="AE8" s="102" t="s">
        <v>871</v>
      </c>
    </row>
    <row r="9" spans="1:31">
      <c r="A9" s="3" t="s">
        <v>588</v>
      </c>
      <c r="C9" s="18" t="s">
        <v>997</v>
      </c>
      <c r="E9" s="3" t="s">
        <v>823</v>
      </c>
      <c r="G9" s="277"/>
      <c r="I9" s="3" t="s">
        <v>519</v>
      </c>
      <c r="K9" s="3" t="s">
        <v>538</v>
      </c>
      <c r="M9" s="3" t="s">
        <v>557</v>
      </c>
      <c r="O9" s="3" t="s">
        <v>571</v>
      </c>
      <c r="Q9" s="3" t="s">
        <v>596</v>
      </c>
      <c r="U9" s="3" t="s">
        <v>625</v>
      </c>
      <c r="W9" s="3" t="s">
        <v>637</v>
      </c>
      <c r="Z9" s="62" t="s">
        <v>63</v>
      </c>
      <c r="AC9" s="110">
        <v>7</v>
      </c>
      <c r="AD9" s="110" t="s">
        <v>872</v>
      </c>
      <c r="AE9" s="104" t="s">
        <v>873</v>
      </c>
    </row>
    <row r="10" spans="1:31">
      <c r="A10" s="3" t="s">
        <v>602</v>
      </c>
      <c r="C10" s="18" t="s">
        <v>487</v>
      </c>
      <c r="E10" s="3" t="s">
        <v>818</v>
      </c>
      <c r="G10" s="277"/>
      <c r="I10" s="3" t="s">
        <v>520</v>
      </c>
      <c r="K10" s="3" t="s">
        <v>539</v>
      </c>
      <c r="M10" s="3" t="s">
        <v>558</v>
      </c>
      <c r="O10" s="3" t="s">
        <v>572</v>
      </c>
      <c r="Q10" s="3" t="s">
        <v>597</v>
      </c>
      <c r="U10" s="3" t="s">
        <v>626</v>
      </c>
      <c r="W10" s="3" t="s">
        <v>638</v>
      </c>
      <c r="Z10" s="62">
        <v>3</v>
      </c>
      <c r="AC10" s="110">
        <v>8</v>
      </c>
      <c r="AD10" s="110" t="s">
        <v>872</v>
      </c>
      <c r="AE10" s="105" t="s">
        <v>874</v>
      </c>
    </row>
    <row r="11" spans="1:31">
      <c r="A11" s="3" t="s">
        <v>616</v>
      </c>
      <c r="C11" s="19" t="s">
        <v>488</v>
      </c>
      <c r="E11" s="18"/>
      <c r="I11" s="3" t="s">
        <v>521</v>
      </c>
      <c r="K11" s="3" t="s">
        <v>540</v>
      </c>
      <c r="M11" s="3" t="s">
        <v>559</v>
      </c>
      <c r="O11" s="3" t="s">
        <v>573</v>
      </c>
      <c r="Q11" s="3" t="s">
        <v>598</v>
      </c>
      <c r="U11" s="3" t="s">
        <v>627</v>
      </c>
      <c r="W11" s="3" t="s">
        <v>639</v>
      </c>
      <c r="Z11" s="62" t="s">
        <v>63</v>
      </c>
      <c r="AC11" s="110">
        <v>9</v>
      </c>
      <c r="AD11" s="110" t="s">
        <v>872</v>
      </c>
      <c r="AE11" s="104" t="s">
        <v>875</v>
      </c>
    </row>
    <row r="12" spans="1:31">
      <c r="A12" s="3" t="s">
        <v>628</v>
      </c>
      <c r="C12" s="18" t="s">
        <v>489</v>
      </c>
      <c r="E12" s="19"/>
      <c r="I12" s="3" t="s">
        <v>522</v>
      </c>
      <c r="K12" s="3" t="s">
        <v>541</v>
      </c>
      <c r="M12" s="3" t="s">
        <v>560</v>
      </c>
      <c r="O12" s="3" t="s">
        <v>574</v>
      </c>
      <c r="Q12" s="3" t="s">
        <v>599</v>
      </c>
      <c r="W12" s="3" t="s">
        <v>640</v>
      </c>
      <c r="Z12" s="62">
        <v>4</v>
      </c>
      <c r="AC12" s="110">
        <v>10</v>
      </c>
      <c r="AD12" s="110" t="s">
        <v>872</v>
      </c>
      <c r="AE12" s="104" t="s">
        <v>876</v>
      </c>
    </row>
    <row r="13" spans="1:31">
      <c r="A13" s="3" t="s">
        <v>831</v>
      </c>
      <c r="C13" s="19" t="s">
        <v>490</v>
      </c>
      <c r="E13" s="18"/>
      <c r="I13" s="3" t="s">
        <v>523</v>
      </c>
      <c r="K13" s="3" t="s">
        <v>542</v>
      </c>
      <c r="M13" s="3" t="s">
        <v>561</v>
      </c>
      <c r="O13" s="3" t="s">
        <v>575</v>
      </c>
      <c r="Q13" s="3" t="s">
        <v>600</v>
      </c>
      <c r="W13" s="3" t="s">
        <v>641</v>
      </c>
      <c r="Z13" s="62" t="s">
        <v>63</v>
      </c>
      <c r="AC13" s="110">
        <v>11</v>
      </c>
      <c r="AD13" s="110" t="s">
        <v>872</v>
      </c>
      <c r="AE13" s="104" t="s">
        <v>877</v>
      </c>
    </row>
    <row r="14" spans="1:31">
      <c r="C14" s="18" t="s">
        <v>491</v>
      </c>
      <c r="E14" s="19"/>
      <c r="I14" s="3" t="s">
        <v>524</v>
      </c>
      <c r="K14" s="3" t="s">
        <v>543</v>
      </c>
      <c r="M14" s="3" t="s">
        <v>562</v>
      </c>
      <c r="O14" s="3" t="s">
        <v>576</v>
      </c>
      <c r="Q14" s="3" t="s">
        <v>601</v>
      </c>
      <c r="W14" s="3" t="s">
        <v>642</v>
      </c>
      <c r="Z14" s="62">
        <v>5</v>
      </c>
      <c r="AC14" s="111">
        <v>12</v>
      </c>
      <c r="AD14" s="111" t="s">
        <v>878</v>
      </c>
      <c r="AE14" s="106" t="s">
        <v>879</v>
      </c>
    </row>
    <row r="15" spans="1:31">
      <c r="A15" s="15"/>
      <c r="C15" s="19" t="s">
        <v>492</v>
      </c>
      <c r="E15" s="18"/>
      <c r="I15" s="3" t="s">
        <v>525</v>
      </c>
      <c r="K15" s="3" t="s">
        <v>544</v>
      </c>
      <c r="M15" s="3" t="s">
        <v>770</v>
      </c>
      <c r="O15" s="3" t="s">
        <v>577</v>
      </c>
      <c r="Q15" s="3" t="s">
        <v>607</v>
      </c>
      <c r="W15" s="3" t="s">
        <v>643</v>
      </c>
      <c r="AC15" s="111">
        <v>13</v>
      </c>
      <c r="AD15" s="111" t="s">
        <v>878</v>
      </c>
      <c r="AE15" s="106" t="s">
        <v>880</v>
      </c>
    </row>
    <row r="16" spans="1:31">
      <c r="A16" s="15"/>
      <c r="C16" s="18" t="s">
        <v>493</v>
      </c>
      <c r="E16" s="19"/>
      <c r="I16" s="3" t="s">
        <v>526</v>
      </c>
      <c r="K16" s="3" t="s">
        <v>545</v>
      </c>
      <c r="M16" s="3" t="s">
        <v>804</v>
      </c>
      <c r="O16" s="3" t="s">
        <v>578</v>
      </c>
      <c r="Q16" s="3" t="s">
        <v>609</v>
      </c>
      <c r="W16" s="3" t="s">
        <v>644</v>
      </c>
      <c r="AC16" s="111">
        <v>14</v>
      </c>
      <c r="AD16" s="111" t="s">
        <v>878</v>
      </c>
      <c r="AE16" s="106" t="s">
        <v>881</v>
      </c>
    </row>
    <row r="17" spans="1:31">
      <c r="A17" s="15"/>
      <c r="C17" s="19" t="s">
        <v>494</v>
      </c>
      <c r="E17" s="18"/>
      <c r="I17" s="3" t="s">
        <v>527</v>
      </c>
      <c r="K17" s="3" t="s">
        <v>546</v>
      </c>
      <c r="M17" s="3" t="s">
        <v>819</v>
      </c>
      <c r="O17" s="3" t="s">
        <v>579</v>
      </c>
      <c r="Q17" s="3" t="s">
        <v>610</v>
      </c>
      <c r="W17" s="3" t="s">
        <v>645</v>
      </c>
      <c r="AC17" s="111">
        <v>15</v>
      </c>
      <c r="AD17" s="111" t="s">
        <v>878</v>
      </c>
      <c r="AE17" s="106" t="s">
        <v>882</v>
      </c>
    </row>
    <row r="18" spans="1:31">
      <c r="A18" s="15"/>
      <c r="C18" s="18" t="s">
        <v>495</v>
      </c>
      <c r="E18" s="19"/>
      <c r="I18" s="3" t="s">
        <v>528</v>
      </c>
      <c r="K18" s="3" t="s">
        <v>547</v>
      </c>
      <c r="M18" s="275" t="s">
        <v>994</v>
      </c>
      <c r="O18" s="3" t="s">
        <v>580</v>
      </c>
      <c r="Q18" s="3" t="s">
        <v>611</v>
      </c>
      <c r="W18" s="3" t="s">
        <v>646</v>
      </c>
      <c r="AC18" s="111">
        <v>16</v>
      </c>
      <c r="AD18" s="111" t="s">
        <v>878</v>
      </c>
      <c r="AE18" s="106" t="s">
        <v>883</v>
      </c>
    </row>
    <row r="19" spans="1:31">
      <c r="A19" s="15"/>
      <c r="C19" s="19" t="s">
        <v>496</v>
      </c>
      <c r="E19" s="18"/>
      <c r="I19" s="3" t="s">
        <v>529</v>
      </c>
      <c r="K19" s="3" t="s">
        <v>548</v>
      </c>
      <c r="O19" s="3" t="s">
        <v>581</v>
      </c>
      <c r="Q19" s="3" t="s">
        <v>612</v>
      </c>
      <c r="W19" s="3" t="s">
        <v>647</v>
      </c>
    </row>
    <row r="20" spans="1:31">
      <c r="A20" s="15"/>
      <c r="C20" s="18" t="s">
        <v>497</v>
      </c>
      <c r="E20" s="19"/>
      <c r="I20" s="3" t="s">
        <v>769</v>
      </c>
      <c r="K20" s="3" t="s">
        <v>771</v>
      </c>
      <c r="O20" s="3" t="s">
        <v>582</v>
      </c>
      <c r="Q20" s="3" t="s">
        <v>613</v>
      </c>
      <c r="W20" s="3" t="s">
        <v>648</v>
      </c>
    </row>
    <row r="21" spans="1:31">
      <c r="A21" s="15"/>
      <c r="C21" s="19" t="s">
        <v>498</v>
      </c>
      <c r="E21" s="21"/>
      <c r="I21" s="3" t="s">
        <v>772</v>
      </c>
      <c r="K21" s="3" t="s">
        <v>773</v>
      </c>
      <c r="O21" s="3" t="s">
        <v>583</v>
      </c>
      <c r="Q21" s="3" t="s">
        <v>614</v>
      </c>
      <c r="W21" s="3" t="s">
        <v>649</v>
      </c>
    </row>
    <row r="22" spans="1:31">
      <c r="A22"/>
      <c r="C22" s="18" t="s">
        <v>499</v>
      </c>
      <c r="I22" s="3" t="s">
        <v>778</v>
      </c>
      <c r="K22" s="3" t="s">
        <v>822</v>
      </c>
      <c r="O22" s="3" t="s">
        <v>584</v>
      </c>
      <c r="Q22" s="3" t="s">
        <v>615</v>
      </c>
      <c r="W22" s="3" t="s">
        <v>650</v>
      </c>
    </row>
    <row r="23" spans="1:31">
      <c r="A23"/>
      <c r="C23" s="273" t="s">
        <v>809</v>
      </c>
      <c r="I23" s="3" t="s">
        <v>781</v>
      </c>
      <c r="K23" s="3" t="s">
        <v>827</v>
      </c>
      <c r="O23" s="3" t="s">
        <v>585</v>
      </c>
      <c r="Q23" s="3" t="s">
        <v>767</v>
      </c>
      <c r="W23" s="3" t="s">
        <v>651</v>
      </c>
    </row>
    <row r="24" spans="1:31">
      <c r="A24"/>
      <c r="C24" s="18" t="s">
        <v>810</v>
      </c>
      <c r="I24" s="3" t="s">
        <v>786</v>
      </c>
      <c r="K24" s="3" t="s">
        <v>830</v>
      </c>
      <c r="O24" s="3" t="s">
        <v>586</v>
      </c>
      <c r="Q24" s="275" t="s">
        <v>774</v>
      </c>
      <c r="W24" s="3" t="s">
        <v>652</v>
      </c>
    </row>
    <row r="25" spans="1:31">
      <c r="A25"/>
      <c r="C25" s="18" t="s">
        <v>995</v>
      </c>
      <c r="I25" s="3" t="s">
        <v>787</v>
      </c>
      <c r="O25" s="3" t="s">
        <v>587</v>
      </c>
      <c r="Q25" s="275" t="s">
        <v>775</v>
      </c>
      <c r="W25" s="3" t="s">
        <v>653</v>
      </c>
    </row>
    <row r="26" spans="1:31">
      <c r="A26"/>
      <c r="C26" s="273" t="s">
        <v>848</v>
      </c>
      <c r="I26" s="3" t="s">
        <v>789</v>
      </c>
      <c r="O26" s="3" t="s">
        <v>768</v>
      </c>
      <c r="Q26" s="275" t="s">
        <v>776</v>
      </c>
      <c r="W26" s="3" t="s">
        <v>654</v>
      </c>
    </row>
    <row r="27" spans="1:31">
      <c r="A27"/>
      <c r="C27" s="21" t="s">
        <v>852</v>
      </c>
      <c r="I27" s="3" t="s">
        <v>791</v>
      </c>
      <c r="O27" s="3" t="s">
        <v>777</v>
      </c>
      <c r="Q27" s="275" t="s">
        <v>782</v>
      </c>
      <c r="W27" s="3" t="s">
        <v>655</v>
      </c>
    </row>
    <row r="28" spans="1:31">
      <c r="A28"/>
      <c r="C28" s="274" t="s">
        <v>853</v>
      </c>
      <c r="I28" s="3" t="s">
        <v>797</v>
      </c>
      <c r="O28" s="3" t="s">
        <v>779</v>
      </c>
      <c r="Q28" s="275" t="s">
        <v>800</v>
      </c>
      <c r="W28" s="3" t="s">
        <v>656</v>
      </c>
    </row>
    <row r="29" spans="1:31">
      <c r="A29"/>
      <c r="C29" t="s">
        <v>63</v>
      </c>
      <c r="I29" s="3" t="s">
        <v>798</v>
      </c>
      <c r="O29" s="3" t="s">
        <v>780</v>
      </c>
      <c r="Q29" s="275" t="s">
        <v>801</v>
      </c>
      <c r="W29" s="3" t="s">
        <v>657</v>
      </c>
    </row>
    <row r="30" spans="1:31">
      <c r="A30" t="s">
        <v>72</v>
      </c>
      <c r="I30" s="3" t="s">
        <v>799</v>
      </c>
      <c r="O30" s="3" t="s">
        <v>783</v>
      </c>
      <c r="Q30" s="275" t="s">
        <v>806</v>
      </c>
      <c r="W30" s="3" t="s">
        <v>658</v>
      </c>
    </row>
    <row r="31" spans="1:31">
      <c r="A31" s="55" t="s">
        <v>63</v>
      </c>
      <c r="I31" s="3" t="s">
        <v>802</v>
      </c>
      <c r="O31" s="3" t="s">
        <v>788</v>
      </c>
      <c r="Q31" s="275" t="s">
        <v>807</v>
      </c>
      <c r="W31" s="3" t="s">
        <v>659</v>
      </c>
    </row>
    <row r="32" spans="1:31">
      <c r="A32"/>
      <c r="I32" s="3" t="s">
        <v>814</v>
      </c>
      <c r="O32" s="3" t="s">
        <v>790</v>
      </c>
      <c r="Q32" s="275" t="s">
        <v>812</v>
      </c>
      <c r="W32" s="3" t="s">
        <v>660</v>
      </c>
    </row>
    <row r="33" spans="1:23">
      <c r="A33"/>
      <c r="I33" s="3" t="s">
        <v>828</v>
      </c>
      <c r="O33" s="3" t="s">
        <v>792</v>
      </c>
      <c r="Q33" s="275" t="s">
        <v>813</v>
      </c>
      <c r="W33" s="3" t="s">
        <v>661</v>
      </c>
    </row>
    <row r="34" spans="1:23">
      <c r="A34" t="s">
        <v>884</v>
      </c>
      <c r="I34" s="3" t="s">
        <v>829</v>
      </c>
      <c r="O34" s="3" t="s">
        <v>793</v>
      </c>
      <c r="Q34" s="275" t="s">
        <v>815</v>
      </c>
      <c r="W34" s="3" t="s">
        <v>662</v>
      </c>
    </row>
    <row r="35" spans="1:23">
      <c r="A35"/>
      <c r="I35" s="3" t="s">
        <v>833</v>
      </c>
      <c r="O35" s="3" t="s">
        <v>794</v>
      </c>
      <c r="Q35" s="275" t="s">
        <v>816</v>
      </c>
      <c r="W35" s="3" t="s">
        <v>663</v>
      </c>
    </row>
    <row r="36" spans="1:23">
      <c r="A36"/>
      <c r="O36" s="3" t="s">
        <v>795</v>
      </c>
      <c r="Q36" s="275" t="s">
        <v>817</v>
      </c>
      <c r="W36" s="3" t="s">
        <v>664</v>
      </c>
    </row>
    <row r="37" spans="1:23">
      <c r="A37"/>
      <c r="O37" s="3" t="s">
        <v>796</v>
      </c>
      <c r="Q37" s="275" t="s">
        <v>820</v>
      </c>
      <c r="W37" s="3" t="s">
        <v>665</v>
      </c>
    </row>
    <row r="38" spans="1:23">
      <c r="A38"/>
      <c r="O38" s="3" t="s">
        <v>803</v>
      </c>
      <c r="Q38" s="275" t="s">
        <v>849</v>
      </c>
      <c r="W38" s="3" t="s">
        <v>666</v>
      </c>
    </row>
    <row r="39" spans="1:23">
      <c r="A39"/>
      <c r="O39" s="3" t="s">
        <v>821</v>
      </c>
      <c r="W39" s="3" t="s">
        <v>667</v>
      </c>
    </row>
    <row r="40" spans="1:23">
      <c r="A40"/>
      <c r="O40" s="3" t="s">
        <v>824</v>
      </c>
      <c r="W40" s="3" t="s">
        <v>668</v>
      </c>
    </row>
    <row r="41" spans="1:23">
      <c r="A41"/>
      <c r="O41" s="3" t="s">
        <v>825</v>
      </c>
      <c r="W41" s="3" t="s">
        <v>669</v>
      </c>
    </row>
    <row r="42" spans="1:23">
      <c r="A42"/>
      <c r="O42" s="3" t="s">
        <v>826</v>
      </c>
      <c r="W42" s="3" t="s">
        <v>670</v>
      </c>
    </row>
    <row r="43" spans="1:23">
      <c r="A43"/>
      <c r="O43" s="3" t="s">
        <v>841</v>
      </c>
      <c r="W43" s="3" t="s">
        <v>671</v>
      </c>
    </row>
    <row r="44" spans="1:23">
      <c r="A44"/>
      <c r="O44" s="3" t="s">
        <v>842</v>
      </c>
      <c r="W44" s="3" t="s">
        <v>672</v>
      </c>
    </row>
    <row r="45" spans="1:23">
      <c r="A45"/>
      <c r="O45" s="3" t="s">
        <v>843</v>
      </c>
      <c r="W45" s="3" t="s">
        <v>673</v>
      </c>
    </row>
    <row r="46" spans="1:23">
      <c r="A46"/>
      <c r="O46" s="3" t="s">
        <v>844</v>
      </c>
      <c r="W46" s="3" t="s">
        <v>674</v>
      </c>
    </row>
    <row r="47" spans="1:23">
      <c r="A47"/>
      <c r="O47" s="3" t="s">
        <v>845</v>
      </c>
      <c r="W47" s="3" t="s">
        <v>675</v>
      </c>
    </row>
    <row r="48" spans="1:23">
      <c r="A48"/>
      <c r="O48" s="3" t="s">
        <v>846</v>
      </c>
      <c r="W48" s="3" t="s">
        <v>676</v>
      </c>
    </row>
    <row r="49" spans="1:23">
      <c r="A49"/>
      <c r="O49" s="3" t="s">
        <v>847</v>
      </c>
      <c r="W49" s="3" t="s">
        <v>677</v>
      </c>
    </row>
    <row r="50" spans="1:23">
      <c r="A50"/>
      <c r="O50" s="3" t="s">
        <v>850</v>
      </c>
      <c r="W50" s="3" t="s">
        <v>678</v>
      </c>
    </row>
    <row r="51" spans="1:23">
      <c r="A51"/>
      <c r="O51" s="3" t="s">
        <v>851</v>
      </c>
      <c r="W51" s="3" t="s">
        <v>679</v>
      </c>
    </row>
    <row r="52" spans="1:23">
      <c r="A52"/>
      <c r="O52" s="3" t="s">
        <v>854</v>
      </c>
      <c r="W52" s="3" t="s">
        <v>680</v>
      </c>
    </row>
    <row r="53" spans="1:23">
      <c r="A53"/>
      <c r="O53" s="277"/>
      <c r="W53" s="3" t="s">
        <v>681</v>
      </c>
    </row>
    <row r="54" spans="1:23">
      <c r="A54"/>
      <c r="O54" s="277"/>
      <c r="W54" s="3" t="s">
        <v>682</v>
      </c>
    </row>
    <row r="55" spans="1:23">
      <c r="A55"/>
      <c r="O55" s="277"/>
      <c r="W55" s="3" t="s">
        <v>683</v>
      </c>
    </row>
    <row r="56" spans="1:23">
      <c r="A56"/>
      <c r="W56" s="3" t="s">
        <v>684</v>
      </c>
    </row>
    <row r="57" spans="1:23">
      <c r="A57"/>
      <c r="W57" s="3" t="s">
        <v>685</v>
      </c>
    </row>
    <row r="58" spans="1:23">
      <c r="A58"/>
      <c r="W58" s="3" t="s">
        <v>686</v>
      </c>
    </row>
    <row r="59" spans="1:23">
      <c r="A59"/>
      <c r="W59" s="3" t="s">
        <v>687</v>
      </c>
    </row>
    <row r="60" spans="1:23">
      <c r="A60"/>
      <c r="W60" s="3" t="s">
        <v>688</v>
      </c>
    </row>
    <row r="61" spans="1:23">
      <c r="A61"/>
      <c r="W61" s="3" t="s">
        <v>689</v>
      </c>
    </row>
    <row r="62" spans="1:23">
      <c r="A62"/>
      <c r="W62" s="3" t="s">
        <v>690</v>
      </c>
    </row>
    <row r="63" spans="1:23">
      <c r="A63"/>
      <c r="W63" s="3" t="s">
        <v>691</v>
      </c>
    </row>
    <row r="64" spans="1:23">
      <c r="A64"/>
      <c r="W64" s="3" t="s">
        <v>692</v>
      </c>
    </row>
    <row r="65" spans="1:23">
      <c r="A65"/>
      <c r="W65" s="3" t="s">
        <v>693</v>
      </c>
    </row>
    <row r="66" spans="1:23">
      <c r="A66"/>
      <c r="W66" s="3" t="s">
        <v>694</v>
      </c>
    </row>
    <row r="67" spans="1:23">
      <c r="A67"/>
      <c r="W67" s="3" t="s">
        <v>695</v>
      </c>
    </row>
    <row r="68" spans="1:23">
      <c r="A68"/>
      <c r="W68" s="3" t="s">
        <v>696</v>
      </c>
    </row>
    <row r="69" spans="1:23">
      <c r="A69"/>
      <c r="W69" s="3" t="s">
        <v>697</v>
      </c>
    </row>
    <row r="70" spans="1:23">
      <c r="A70"/>
      <c r="W70" s="3" t="s">
        <v>698</v>
      </c>
    </row>
    <row r="71" spans="1:23">
      <c r="A71"/>
      <c r="W71" s="3" t="s">
        <v>699</v>
      </c>
    </row>
    <row r="72" spans="1:23">
      <c r="A72"/>
      <c r="W72" s="3" t="s">
        <v>700</v>
      </c>
    </row>
    <row r="73" spans="1:23">
      <c r="A73"/>
      <c r="W73" s="3" t="s">
        <v>701</v>
      </c>
    </row>
    <row r="74" spans="1:23">
      <c r="A74"/>
      <c r="W74" s="3" t="s">
        <v>702</v>
      </c>
    </row>
    <row r="75" spans="1:23">
      <c r="A75"/>
      <c r="W75" s="3" t="s">
        <v>703</v>
      </c>
    </row>
    <row r="76" spans="1:23">
      <c r="A76"/>
      <c r="W76" s="3" t="s">
        <v>704</v>
      </c>
    </row>
    <row r="77" spans="1:23">
      <c r="A77"/>
      <c r="W77" s="3" t="s">
        <v>705</v>
      </c>
    </row>
    <row r="78" spans="1:23">
      <c r="A78"/>
      <c r="W78" s="3" t="s">
        <v>706</v>
      </c>
    </row>
    <row r="79" spans="1:23">
      <c r="A79"/>
      <c r="W79" s="3" t="s">
        <v>707</v>
      </c>
    </row>
    <row r="80" spans="1:23">
      <c r="A80"/>
      <c r="W80" s="3" t="s">
        <v>708</v>
      </c>
    </row>
    <row r="81" spans="1:23">
      <c r="A81"/>
      <c r="W81" s="3" t="s">
        <v>709</v>
      </c>
    </row>
    <row r="82" spans="1:23">
      <c r="A82"/>
      <c r="W82" s="3" t="s">
        <v>710</v>
      </c>
    </row>
    <row r="83" spans="1:23">
      <c r="A83"/>
      <c r="W83" s="3" t="s">
        <v>711</v>
      </c>
    </row>
    <row r="84" spans="1:23">
      <c r="A84"/>
      <c r="W84" s="3" t="s">
        <v>712</v>
      </c>
    </row>
    <row r="85" spans="1:23">
      <c r="A85"/>
      <c r="W85" s="3" t="s">
        <v>713</v>
      </c>
    </row>
    <row r="86" spans="1:23">
      <c r="A86"/>
      <c r="W86" s="3" t="s">
        <v>714</v>
      </c>
    </row>
    <row r="87" spans="1:23">
      <c r="A87"/>
      <c r="W87" s="3" t="s">
        <v>715</v>
      </c>
    </row>
    <row r="88" spans="1:23">
      <c r="A88"/>
      <c r="W88" s="3" t="s">
        <v>716</v>
      </c>
    </row>
    <row r="89" spans="1:23">
      <c r="A89"/>
      <c r="W89" s="3" t="s">
        <v>717</v>
      </c>
    </row>
    <row r="90" spans="1:23">
      <c r="A90"/>
      <c r="W90" s="3" t="s">
        <v>718</v>
      </c>
    </row>
    <row r="91" spans="1:23">
      <c r="A91"/>
      <c r="W91" s="3" t="s">
        <v>719</v>
      </c>
    </row>
    <row r="92" spans="1:23">
      <c r="A92"/>
      <c r="W92" s="3" t="s">
        <v>720</v>
      </c>
    </row>
    <row r="93" spans="1:23">
      <c r="A93"/>
      <c r="W93" s="3" t="s">
        <v>721</v>
      </c>
    </row>
    <row r="94" spans="1:23">
      <c r="A94"/>
      <c r="W94" s="3" t="s">
        <v>722</v>
      </c>
    </row>
    <row r="95" spans="1:23">
      <c r="A95"/>
      <c r="W95" s="3" t="s">
        <v>723</v>
      </c>
    </row>
    <row r="96" spans="1:23">
      <c r="A96"/>
      <c r="W96" s="3" t="s">
        <v>724</v>
      </c>
    </row>
    <row r="97" spans="1:23">
      <c r="A97"/>
      <c r="W97" s="3" t="s">
        <v>725</v>
      </c>
    </row>
    <row r="98" spans="1:23">
      <c r="A98"/>
      <c r="W98" s="3" t="s">
        <v>726</v>
      </c>
    </row>
    <row r="99" spans="1:23">
      <c r="A99"/>
      <c r="W99" s="3" t="s">
        <v>727</v>
      </c>
    </row>
    <row r="100" spans="1:23">
      <c r="A100"/>
      <c r="W100" s="3" t="s">
        <v>728</v>
      </c>
    </row>
    <row r="101" spans="1:23">
      <c r="A101"/>
      <c r="W101" s="3" t="s">
        <v>729</v>
      </c>
    </row>
    <row r="102" spans="1:23">
      <c r="A102"/>
      <c r="W102" s="3" t="s">
        <v>730</v>
      </c>
    </row>
    <row r="103" spans="1:23">
      <c r="A103"/>
      <c r="W103" s="3" t="s">
        <v>731</v>
      </c>
    </row>
    <row r="104" spans="1:23">
      <c r="A104"/>
      <c r="W104" s="3" t="s">
        <v>732</v>
      </c>
    </row>
    <row r="105" spans="1:23">
      <c r="A105"/>
      <c r="W105" s="3" t="s">
        <v>733</v>
      </c>
    </row>
    <row r="106" spans="1:23">
      <c r="A106"/>
      <c r="W106" s="3" t="s">
        <v>734</v>
      </c>
    </row>
    <row r="107" spans="1:23">
      <c r="A107"/>
      <c r="W107" s="3" t="s">
        <v>735</v>
      </c>
    </row>
    <row r="108" spans="1:23">
      <c r="A108"/>
      <c r="W108" s="3" t="s">
        <v>736</v>
      </c>
    </row>
    <row r="109" spans="1:23">
      <c r="A109"/>
      <c r="W109" s="3" t="s">
        <v>737</v>
      </c>
    </row>
    <row r="110" spans="1:23">
      <c r="A110"/>
      <c r="W110" s="3" t="s">
        <v>738</v>
      </c>
    </row>
    <row r="111" spans="1:23">
      <c r="A111"/>
      <c r="W111" s="3" t="s">
        <v>739</v>
      </c>
    </row>
    <row r="112" spans="1:23">
      <c r="A112"/>
      <c r="W112" s="3" t="s">
        <v>740</v>
      </c>
    </row>
    <row r="113" spans="1:23">
      <c r="A113"/>
      <c r="W113" s="3" t="s">
        <v>741</v>
      </c>
    </row>
    <row r="114" spans="1:23">
      <c r="A114"/>
      <c r="W114" s="3" t="s">
        <v>742</v>
      </c>
    </row>
    <row r="115" spans="1:23">
      <c r="A115"/>
      <c r="W115" s="3" t="s">
        <v>743</v>
      </c>
    </row>
    <row r="116" spans="1:23">
      <c r="A116"/>
      <c r="W116" s="3" t="s">
        <v>744</v>
      </c>
    </row>
    <row r="117" spans="1:23">
      <c r="A117"/>
      <c r="W117" s="3" t="s">
        <v>745</v>
      </c>
    </row>
    <row r="118" spans="1:23">
      <c r="A118"/>
      <c r="W118" s="3" t="s">
        <v>746</v>
      </c>
    </row>
    <row r="119" spans="1:23">
      <c r="A119"/>
      <c r="W119" s="3" t="s">
        <v>747</v>
      </c>
    </row>
    <row r="120" spans="1:23">
      <c r="A120"/>
      <c r="W120" s="3" t="s">
        <v>748</v>
      </c>
    </row>
    <row r="121" spans="1:23">
      <c r="A121"/>
      <c r="W121" s="3" t="s">
        <v>749</v>
      </c>
    </row>
    <row r="122" spans="1:23">
      <c r="A122"/>
      <c r="W122" s="3" t="s">
        <v>750</v>
      </c>
    </row>
    <row r="123" spans="1:23">
      <c r="A123"/>
      <c r="W123" s="3" t="s">
        <v>751</v>
      </c>
    </row>
    <row r="124" spans="1:23">
      <c r="A124"/>
      <c r="W124" s="3" t="s">
        <v>752</v>
      </c>
    </row>
    <row r="125" spans="1:23">
      <c r="A125"/>
      <c r="W125" s="3" t="s">
        <v>753</v>
      </c>
    </row>
    <row r="126" spans="1:23">
      <c r="A126"/>
      <c r="W126" s="3" t="s">
        <v>754</v>
      </c>
    </row>
    <row r="127" spans="1:23">
      <c r="A127"/>
      <c r="W127" s="3" t="s">
        <v>755</v>
      </c>
    </row>
    <row r="128" spans="1:23">
      <c r="A128"/>
      <c r="W128" s="3" t="s">
        <v>756</v>
      </c>
    </row>
    <row r="129" spans="1:23">
      <c r="A129"/>
      <c r="W129" s="3" t="s">
        <v>757</v>
      </c>
    </row>
    <row r="130" spans="1:23">
      <c r="A130"/>
      <c r="W130" s="3" t="s">
        <v>758</v>
      </c>
    </row>
    <row r="131" spans="1:23">
      <c r="A131"/>
      <c r="W131" s="3" t="s">
        <v>759</v>
      </c>
    </row>
    <row r="132" spans="1:23">
      <c r="A132"/>
      <c r="W132" s="3" t="s">
        <v>760</v>
      </c>
    </row>
    <row r="133" spans="1:23">
      <c r="A133"/>
      <c r="W133" s="3" t="s">
        <v>761</v>
      </c>
    </row>
    <row r="134" spans="1:23">
      <c r="A134"/>
      <c r="W134" s="3" t="s">
        <v>762</v>
      </c>
    </row>
    <row r="135" spans="1:23">
      <c r="A135"/>
      <c r="W135" s="3" t="s">
        <v>763</v>
      </c>
    </row>
    <row r="136" spans="1:23">
      <c r="A136"/>
      <c r="W136" s="3" t="s">
        <v>764</v>
      </c>
    </row>
    <row r="137" spans="1:23">
      <c r="A137"/>
      <c r="W137" s="3" t="s">
        <v>765</v>
      </c>
    </row>
    <row r="138" spans="1:23">
      <c r="A138"/>
      <c r="W138" s="3" t="s">
        <v>766</v>
      </c>
    </row>
    <row r="139" spans="1:23">
      <c r="A139"/>
    </row>
    <row r="140" spans="1:23">
      <c r="A140"/>
    </row>
    <row r="141" spans="1:23">
      <c r="A141"/>
    </row>
    <row r="142" spans="1:23">
      <c r="A142"/>
    </row>
    <row r="143" spans="1:23">
      <c r="A143"/>
    </row>
    <row r="144" spans="1:23">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sheetData>
  <conditionalFormatting sqref="C3:C7">
    <cfRule type="colorScale" priority="1">
      <colorScale>
        <cfvo type="num" val="$A$31"/>
        <cfvo type="num" val="$A$30"/>
        <color rgb="FFFF0000"/>
        <color rgb="FF00B050"/>
      </colorScale>
    </cfRule>
  </conditionalFormatting>
  <pageMargins left="0.7" right="0.7" top="0.75" bottom="0.75" header="0.3" footer="0.3"/>
  <pageSetup paperSize="9" orientation="portrait" horizontalDpi="0" verticalDpi="0"/>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showGridLines="0" zoomScale="75" workbookViewId="0">
      <selection activeCell="J7" sqref="J7"/>
    </sheetView>
  </sheetViews>
  <sheetFormatPr defaultColWidth="11.44140625" defaultRowHeight="14.4"/>
  <cols>
    <col min="2" max="2" width="4.33203125" customWidth="1"/>
    <col min="3" max="3" width="165" style="100" customWidth="1"/>
    <col min="4" max="4" width="3.6640625" customWidth="1"/>
  </cols>
  <sheetData>
    <row r="1" spans="1:4" ht="15" thickBot="1">
      <c r="B1" s="94"/>
      <c r="C1" s="206"/>
      <c r="D1" s="94"/>
    </row>
    <row r="2" spans="1:4">
      <c r="A2" s="97"/>
      <c r="D2" s="96"/>
    </row>
    <row r="3" spans="1:4" s="159" customFormat="1" ht="33" customHeight="1">
      <c r="A3" s="207"/>
      <c r="C3" s="208" t="s">
        <v>35</v>
      </c>
      <c r="D3" s="207"/>
    </row>
    <row r="4" spans="1:4" ht="150.75" customHeight="1">
      <c r="A4" s="97"/>
      <c r="C4" s="264" t="s">
        <v>36</v>
      </c>
      <c r="D4" s="97"/>
    </row>
    <row r="5" spans="1:4">
      <c r="A5" s="97"/>
      <c r="D5" s="97"/>
    </row>
    <row r="6" spans="1:4" s="159" customFormat="1" ht="30.75" customHeight="1">
      <c r="A6" s="207"/>
      <c r="C6" s="208" t="s">
        <v>37</v>
      </c>
      <c r="D6" s="207"/>
    </row>
    <row r="7" spans="1:4" ht="177" customHeight="1">
      <c r="A7" s="97"/>
      <c r="C7" s="264" t="s">
        <v>38</v>
      </c>
      <c r="D7" s="97"/>
    </row>
    <row r="8" spans="1:4" ht="15" thickBot="1">
      <c r="A8" s="97"/>
      <c r="B8" s="94"/>
      <c r="C8" s="206"/>
      <c r="D8" s="98"/>
    </row>
  </sheetData>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4"/>
  <sheetViews>
    <sheetView showGridLines="0" tabSelected="1" topLeftCell="A7" zoomScaleNormal="70" workbookViewId="0">
      <selection activeCell="D12" sqref="D12"/>
    </sheetView>
  </sheetViews>
  <sheetFormatPr defaultColWidth="8.88671875" defaultRowHeight="16.8"/>
  <cols>
    <col min="1" max="1" width="8.88671875" style="7" customWidth="1"/>
    <col min="2" max="2" width="3" style="7" customWidth="1"/>
    <col min="3" max="3" width="29.109375" style="6" customWidth="1"/>
    <col min="4" max="4" width="64.88671875" style="6" customWidth="1"/>
    <col min="5" max="5" width="47.33203125" style="6" customWidth="1"/>
    <col min="6" max="6" width="4" style="7" customWidth="1"/>
    <col min="7" max="16384" width="8.88671875" style="7"/>
  </cols>
  <sheetData>
    <row r="1" spans="2:14" ht="26.1" customHeight="1">
      <c r="B1" s="39"/>
      <c r="C1" s="82"/>
      <c r="D1" s="82"/>
      <c r="E1" s="82"/>
      <c r="F1" s="39"/>
    </row>
    <row r="2" spans="2:14">
      <c r="B2" s="76"/>
      <c r="C2" s="77"/>
      <c r="D2" s="77"/>
      <c r="E2" s="77"/>
      <c r="F2" s="78"/>
    </row>
    <row r="3" spans="2:14" ht="73.5" customHeight="1">
      <c r="B3" s="79"/>
      <c r="C3" s="261"/>
      <c r="D3" s="282" t="s">
        <v>39</v>
      </c>
      <c r="E3" s="282"/>
      <c r="F3" s="80"/>
      <c r="G3" s="39"/>
    </row>
    <row r="4" spans="2:14" ht="83.25" customHeight="1">
      <c r="B4" s="79"/>
      <c r="C4" s="278" t="s">
        <v>40</v>
      </c>
      <c r="D4" s="278"/>
      <c r="E4" s="278"/>
      <c r="F4" s="81"/>
      <c r="G4" s="38"/>
    </row>
    <row r="5" spans="2:14" ht="78.900000000000006" customHeight="1">
      <c r="B5" s="79"/>
      <c r="C5" s="281" t="s">
        <v>41</v>
      </c>
      <c r="D5" s="281"/>
      <c r="E5" s="281"/>
      <c r="F5" s="81"/>
      <c r="G5" s="38"/>
    </row>
    <row r="6" spans="2:14">
      <c r="B6" s="79"/>
      <c r="C6" s="135" t="s">
        <v>42</v>
      </c>
      <c r="D6" s="82"/>
      <c r="E6" s="82"/>
      <c r="F6" s="80"/>
    </row>
    <row r="7" spans="2:14">
      <c r="B7" s="79"/>
      <c r="C7" s="82"/>
      <c r="D7" s="82"/>
      <c r="E7" s="82"/>
      <c r="F7" s="80"/>
    </row>
    <row r="8" spans="2:14" s="10" customFormat="1">
      <c r="B8" s="83"/>
      <c r="C8" s="84" t="s">
        <v>4</v>
      </c>
      <c r="D8" s="85" t="s">
        <v>5</v>
      </c>
      <c r="E8" s="84" t="s">
        <v>6</v>
      </c>
      <c r="F8" s="86"/>
    </row>
    <row r="9" spans="2:14" s="10" customFormat="1" ht="6.9" customHeight="1">
      <c r="B9" s="83"/>
      <c r="C9" s="87"/>
      <c r="D9" s="87"/>
      <c r="E9" s="87"/>
      <c r="F9" s="86"/>
    </row>
    <row r="10" spans="2:14" s="10" customFormat="1">
      <c r="B10" s="83"/>
      <c r="C10" s="12" t="s">
        <v>7</v>
      </c>
      <c r="D10" s="74">
        <v>44382</v>
      </c>
      <c r="E10" s="14" t="s">
        <v>43</v>
      </c>
      <c r="F10" s="86"/>
      <c r="G10" s="40"/>
      <c r="N10" s="41"/>
    </row>
    <row r="11" spans="2:14" s="10" customFormat="1" ht="53.25" customHeight="1">
      <c r="B11" s="83"/>
      <c r="C11" s="12" t="s">
        <v>10</v>
      </c>
      <c r="D11" s="75" t="s">
        <v>859</v>
      </c>
      <c r="E11" s="14" t="s">
        <v>45</v>
      </c>
      <c r="F11" s="86"/>
      <c r="G11" s="40"/>
      <c r="K11" s="41"/>
    </row>
    <row r="12" spans="2:14" s="10" customFormat="1" ht="50.4">
      <c r="B12" s="83"/>
      <c r="C12" s="12" t="s">
        <v>13</v>
      </c>
      <c r="D12" s="75" t="s">
        <v>570</v>
      </c>
      <c r="E12" s="14" t="s">
        <v>47</v>
      </c>
      <c r="F12" s="86"/>
      <c r="G12" s="40"/>
    </row>
    <row r="13" spans="2:14" s="10" customFormat="1" ht="67.2">
      <c r="B13" s="83"/>
      <c r="C13" s="12" t="s">
        <v>16</v>
      </c>
      <c r="D13" s="75" t="s">
        <v>17</v>
      </c>
      <c r="E13" s="14" t="s">
        <v>18</v>
      </c>
      <c r="F13" s="86"/>
      <c r="G13" s="41"/>
    </row>
    <row r="14" spans="2:14" s="10" customFormat="1" ht="50.4">
      <c r="B14" s="83"/>
      <c r="C14" s="12" t="s">
        <v>19</v>
      </c>
      <c r="D14" s="75" t="s">
        <v>17</v>
      </c>
      <c r="E14" s="14" t="s">
        <v>48</v>
      </c>
      <c r="F14" s="86"/>
      <c r="G14" s="41"/>
    </row>
    <row r="15" spans="2:14" s="10" customFormat="1" ht="33.6">
      <c r="B15" s="83"/>
      <c r="C15" s="12" t="s">
        <v>22</v>
      </c>
      <c r="D15" s="75" t="s">
        <v>17</v>
      </c>
      <c r="E15" s="14" t="s">
        <v>23</v>
      </c>
      <c r="F15" s="86"/>
    </row>
    <row r="16" spans="2:14" s="10" customFormat="1" ht="33.6">
      <c r="B16" s="83"/>
      <c r="C16" s="12" t="s">
        <v>24</v>
      </c>
      <c r="D16" s="75" t="s">
        <v>17</v>
      </c>
      <c r="E16" s="14" t="s">
        <v>25</v>
      </c>
      <c r="F16" s="86"/>
      <c r="G16" s="40"/>
      <c r="M16" s="41"/>
    </row>
    <row r="17" spans="2:11" s="10" customFormat="1" ht="33.6">
      <c r="B17" s="83"/>
      <c r="C17" s="12" t="s">
        <v>26</v>
      </c>
      <c r="D17" s="75" t="s">
        <v>17</v>
      </c>
      <c r="E17" s="14" t="s">
        <v>27</v>
      </c>
      <c r="F17" s="86"/>
      <c r="G17" s="40"/>
      <c r="K17" s="41"/>
    </row>
    <row r="18" spans="2:11" s="10" customFormat="1" ht="50.4">
      <c r="B18" s="83"/>
      <c r="C18" s="12" t="s">
        <v>28</v>
      </c>
      <c r="D18" s="75" t="s">
        <v>17</v>
      </c>
      <c r="E18" s="14" t="s">
        <v>29</v>
      </c>
      <c r="F18" s="86"/>
    </row>
    <row r="19" spans="2:11" s="10" customFormat="1" ht="50.4">
      <c r="B19" s="83"/>
      <c r="C19" s="12" t="s">
        <v>30</v>
      </c>
      <c r="D19" s="75" t="s">
        <v>17</v>
      </c>
      <c r="E19" s="14" t="s">
        <v>32</v>
      </c>
      <c r="F19" s="86"/>
    </row>
    <row r="20" spans="2:11" s="10" customFormat="1" ht="236.25" customHeight="1">
      <c r="B20" s="83"/>
      <c r="C20" s="12" t="s">
        <v>33</v>
      </c>
      <c r="D20" s="75" t="s">
        <v>17</v>
      </c>
      <c r="E20" s="14" t="s">
        <v>49</v>
      </c>
      <c r="F20" s="86"/>
    </row>
    <row r="21" spans="2:11" s="10" customFormat="1">
      <c r="B21" s="88"/>
      <c r="C21" s="89"/>
      <c r="D21" s="89"/>
      <c r="E21" s="89"/>
      <c r="F21" s="90"/>
    </row>
    <row r="22" spans="2:11" s="10" customFormat="1">
      <c r="C22" s="11"/>
      <c r="D22" s="11"/>
      <c r="E22" s="11"/>
    </row>
    <row r="23" spans="2:11" s="10" customFormat="1">
      <c r="C23" s="11"/>
      <c r="D23" s="11"/>
      <c r="E23" s="11"/>
    </row>
    <row r="24" spans="2:11">
      <c r="C24" s="11"/>
      <c r="D24" s="11"/>
      <c r="E24" s="11"/>
    </row>
  </sheetData>
  <mergeCells count="3">
    <mergeCell ref="D3:E3"/>
    <mergeCell ref="C4:E4"/>
    <mergeCell ref="C5:E5"/>
  </mergeCells>
  <dataValidations count="2">
    <dataValidation type="list" allowBlank="1" showInputMessage="1" showErrorMessage="1" sqref="D12" xr:uid="{00000000-0002-0000-0200-000000000000}">
      <formula1>INDIRECT(D11)</formula1>
    </dataValidation>
    <dataValidation type="date" allowBlank="1" showInputMessage="1" showErrorMessage="1" sqref="D10" xr:uid="{00000000-0002-0000-0200-000001000000}">
      <formula1>44197</formula1>
      <formula2>44925</formula2>
    </dataValidation>
  </dataValidations>
  <printOptions gridLines="1"/>
  <pageMargins left="0.25" right="0.25" top="0.75" bottom="0.75" header="0.3" footer="0.3"/>
  <pageSetup paperSize="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Source!$A$2:$A$13</xm:f>
          </x14:formula1>
          <xm:sqref>D11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7"/>
  <sheetViews>
    <sheetView zoomScale="110" zoomScaleNormal="100" workbookViewId="0">
      <pane ySplit="1" topLeftCell="A2" activePane="bottomLeft" state="frozen"/>
      <selection pane="bottomLeft" activeCell="B131" sqref="B131"/>
    </sheetView>
  </sheetViews>
  <sheetFormatPr defaultColWidth="8.88671875" defaultRowHeight="14.4"/>
  <cols>
    <col min="1" max="1" width="43.109375" style="45" customWidth="1"/>
    <col min="2" max="2" width="63.6640625" style="45" customWidth="1"/>
    <col min="3" max="3" width="11.109375" style="60" customWidth="1"/>
    <col min="4" max="4" width="8.88671875" style="201" customWidth="1"/>
    <col min="5" max="6" width="8.88671875" style="44" hidden="1" customWidth="1"/>
    <col min="7" max="7" width="46.44140625" style="201" customWidth="1"/>
    <col min="8" max="8" width="47.6640625" style="46" customWidth="1"/>
    <col min="9" max="9" width="8.88671875" style="99"/>
    <col min="10" max="10" width="49.44140625" style="53" customWidth="1"/>
    <col min="11" max="11" width="50.6640625" style="182" customWidth="1"/>
    <col min="12" max="12" width="48.88671875" style="186" customWidth="1"/>
  </cols>
  <sheetData>
    <row r="1" spans="1:12" s="115" customFormat="1" ht="43.2">
      <c r="A1" s="58" t="s">
        <v>50</v>
      </c>
      <c r="B1" s="58" t="s">
        <v>51</v>
      </c>
      <c r="C1" s="58" t="s">
        <v>52</v>
      </c>
      <c r="D1" s="196" t="s">
        <v>53</v>
      </c>
      <c r="E1" s="57" t="s">
        <v>54</v>
      </c>
      <c r="F1" s="57"/>
      <c r="G1" s="196" t="s">
        <v>55</v>
      </c>
      <c r="H1" s="57" t="s">
        <v>56</v>
      </c>
      <c r="I1" s="114" t="s">
        <v>57</v>
      </c>
      <c r="J1" s="114" t="s">
        <v>58</v>
      </c>
      <c r="K1" s="185" t="s">
        <v>59</v>
      </c>
      <c r="L1" s="188" t="s">
        <v>60</v>
      </c>
    </row>
    <row r="2" spans="1:12" s="69" customFormat="1" ht="8.1" customHeight="1">
      <c r="A2" s="49"/>
      <c r="B2" s="49"/>
      <c r="C2" s="59"/>
      <c r="D2" s="197"/>
      <c r="E2" s="47"/>
      <c r="F2" s="47"/>
      <c r="G2" s="197"/>
      <c r="H2" s="42"/>
      <c r="I2" s="268"/>
      <c r="J2" s="54"/>
      <c r="K2" s="290"/>
      <c r="L2" s="290"/>
    </row>
    <row r="3" spans="1:12" ht="30.9" customHeight="1">
      <c r="A3" s="112" t="s">
        <v>61</v>
      </c>
      <c r="B3" s="66" t="s">
        <v>62</v>
      </c>
      <c r="C3" s="262">
        <v>1</v>
      </c>
      <c r="D3" s="202" t="s">
        <v>63</v>
      </c>
      <c r="E3" s="56" t="str">
        <f>IF(D3="✓","1","0")</f>
        <v>0</v>
      </c>
      <c r="F3" s="56">
        <f>VALUE(E3)</f>
        <v>0</v>
      </c>
      <c r="G3" s="286"/>
      <c r="H3" s="284" t="s">
        <v>64</v>
      </c>
      <c r="I3" s="283" t="s">
        <v>65</v>
      </c>
      <c r="J3" s="284" t="s">
        <v>66</v>
      </c>
      <c r="K3" s="267" t="s">
        <v>924</v>
      </c>
      <c r="L3" s="189" t="s">
        <v>67</v>
      </c>
    </row>
    <row r="4" spans="1:12" ht="57.6">
      <c r="A4" s="285" t="s">
        <v>68</v>
      </c>
      <c r="B4" s="67" t="s">
        <v>69</v>
      </c>
      <c r="C4" s="262">
        <v>2</v>
      </c>
      <c r="D4" s="202" t="s">
        <v>63</v>
      </c>
      <c r="E4" s="56" t="str">
        <f>IF(D4="✓","2","0")</f>
        <v>0</v>
      </c>
      <c r="F4" s="56">
        <f>VALUE(E4)</f>
        <v>0</v>
      </c>
      <c r="G4" s="286"/>
      <c r="H4" s="284"/>
      <c r="I4" s="283"/>
      <c r="J4" s="284"/>
      <c r="K4" s="267" t="s">
        <v>925</v>
      </c>
      <c r="L4" s="190" t="s">
        <v>70</v>
      </c>
    </row>
    <row r="5" spans="1:12" ht="57.6">
      <c r="A5" s="285"/>
      <c r="B5" s="67" t="s">
        <v>71</v>
      </c>
      <c r="C5" s="262">
        <v>3</v>
      </c>
      <c r="D5" s="202" t="s">
        <v>72</v>
      </c>
      <c r="E5" s="56" t="str">
        <f>IF(D5="✓","3","0")</f>
        <v>3</v>
      </c>
      <c r="F5" s="56">
        <f t="shared" ref="F5:F7" si="0">VALUE(E5)</f>
        <v>3</v>
      </c>
      <c r="G5" s="286"/>
      <c r="H5" s="284"/>
      <c r="I5" s="283"/>
      <c r="J5" s="284"/>
      <c r="K5" s="267"/>
      <c r="L5" s="269"/>
    </row>
    <row r="6" spans="1:12" ht="57.6">
      <c r="A6" s="285"/>
      <c r="B6" s="65" t="s">
        <v>73</v>
      </c>
      <c r="C6" s="262">
        <v>4</v>
      </c>
      <c r="D6" s="202" t="s">
        <v>63</v>
      </c>
      <c r="E6" s="56" t="str">
        <f>IF(D6="✓","4","0")</f>
        <v>0</v>
      </c>
      <c r="F6" s="56">
        <f t="shared" si="0"/>
        <v>0</v>
      </c>
      <c r="G6" s="286"/>
      <c r="H6" s="284"/>
      <c r="I6" s="283"/>
      <c r="J6" s="284"/>
      <c r="K6" s="267"/>
      <c r="L6" s="269"/>
    </row>
    <row r="7" spans="1:12" ht="63" customHeight="1">
      <c r="A7" s="285"/>
      <c r="B7" s="264" t="s">
        <v>74</v>
      </c>
      <c r="C7" s="262">
        <v>5</v>
      </c>
      <c r="D7" s="202" t="s">
        <v>63</v>
      </c>
      <c r="E7" s="56" t="str">
        <f>IF(D7="✓","5","0")</f>
        <v>0</v>
      </c>
      <c r="F7" s="56">
        <f t="shared" si="0"/>
        <v>0</v>
      </c>
      <c r="G7" s="286"/>
      <c r="H7" s="284"/>
      <c r="I7" s="283"/>
      <c r="J7" s="284"/>
      <c r="K7" s="267"/>
      <c r="L7" s="269"/>
    </row>
    <row r="8" spans="1:12" ht="18" hidden="1">
      <c r="A8" s="263"/>
      <c r="B8" s="264"/>
      <c r="C8" s="262"/>
      <c r="D8" s="198"/>
      <c r="E8" s="56">
        <f>SUM(E3:E7)</f>
        <v>0</v>
      </c>
      <c r="F8" s="56">
        <f>SUM(F3:F7)</f>
        <v>3</v>
      </c>
      <c r="G8" s="198"/>
      <c r="H8" s="264"/>
      <c r="I8" s="266"/>
      <c r="J8" s="269"/>
      <c r="K8" s="267"/>
      <c r="L8" s="269"/>
    </row>
    <row r="9" spans="1:12" s="70" customFormat="1" ht="8.1" customHeight="1">
      <c r="A9" s="50"/>
      <c r="B9" s="50"/>
      <c r="C9" s="61"/>
      <c r="D9" s="199"/>
      <c r="E9" s="48"/>
      <c r="F9" s="48"/>
      <c r="G9" s="199"/>
      <c r="H9" s="43"/>
      <c r="I9" s="51"/>
      <c r="J9" s="52"/>
      <c r="K9" s="184"/>
      <c r="L9" s="50"/>
    </row>
    <row r="10" spans="1:12" ht="30.9" customHeight="1">
      <c r="A10" s="112" t="s">
        <v>75</v>
      </c>
      <c r="B10" s="66" t="s">
        <v>76</v>
      </c>
      <c r="C10" s="262">
        <v>1</v>
      </c>
      <c r="D10" s="202" t="s">
        <v>63</v>
      </c>
      <c r="E10" s="56" t="str">
        <f>IF(D10="✓","1","0")</f>
        <v>0</v>
      </c>
      <c r="F10" s="56">
        <f>VALUE(E10)</f>
        <v>0</v>
      </c>
      <c r="G10" s="286"/>
      <c r="H10" s="284" t="s">
        <v>77</v>
      </c>
      <c r="I10" s="283" t="s">
        <v>65</v>
      </c>
      <c r="J10" s="284" t="s">
        <v>66</v>
      </c>
      <c r="K10" s="267" t="s">
        <v>924</v>
      </c>
      <c r="L10" s="189" t="s">
        <v>67</v>
      </c>
    </row>
    <row r="11" spans="1:12" ht="57.6">
      <c r="A11" s="285" t="s">
        <v>78</v>
      </c>
      <c r="B11" s="67" t="s">
        <v>79</v>
      </c>
      <c r="C11" s="262">
        <v>2</v>
      </c>
      <c r="D11" s="202" t="s">
        <v>63</v>
      </c>
      <c r="E11" s="56" t="str">
        <f>IF(D11="✓","2","0")</f>
        <v>0</v>
      </c>
      <c r="F11" s="56">
        <f>VALUE(E11)</f>
        <v>0</v>
      </c>
      <c r="G11" s="286"/>
      <c r="H11" s="284"/>
      <c r="I11" s="283"/>
      <c r="J11" s="284"/>
      <c r="K11" s="267" t="s">
        <v>925</v>
      </c>
      <c r="L11" s="190" t="s">
        <v>70</v>
      </c>
    </row>
    <row r="12" spans="1:12" ht="68.25" customHeight="1">
      <c r="A12" s="285"/>
      <c r="B12" s="67" t="s">
        <v>80</v>
      </c>
      <c r="C12" s="262">
        <v>3</v>
      </c>
      <c r="D12" s="202" t="s">
        <v>63</v>
      </c>
      <c r="E12" s="56" t="str">
        <f>IF(D12="✓","3","0")</f>
        <v>0</v>
      </c>
      <c r="F12" s="56">
        <f t="shared" ref="F12:F14" si="1">VALUE(E12)</f>
        <v>0</v>
      </c>
      <c r="G12" s="286"/>
      <c r="H12" s="284"/>
      <c r="I12" s="283"/>
      <c r="J12" s="284"/>
      <c r="K12" s="267"/>
      <c r="L12" s="269"/>
    </row>
    <row r="13" spans="1:12" ht="66" customHeight="1">
      <c r="A13" s="285"/>
      <c r="B13" s="236" t="s">
        <v>81</v>
      </c>
      <c r="C13" s="262">
        <v>4</v>
      </c>
      <c r="D13" s="202" t="s">
        <v>72</v>
      </c>
      <c r="E13" s="56" t="str">
        <f>IF(D13="✓","4","0")</f>
        <v>4</v>
      </c>
      <c r="F13" s="56">
        <f t="shared" si="1"/>
        <v>4</v>
      </c>
      <c r="G13" s="286"/>
      <c r="H13" s="284"/>
      <c r="I13" s="283"/>
      <c r="J13" s="284"/>
      <c r="K13" s="267"/>
      <c r="L13" s="269"/>
    </row>
    <row r="14" spans="1:12" ht="63" customHeight="1">
      <c r="A14" s="285"/>
      <c r="B14" s="264" t="s">
        <v>82</v>
      </c>
      <c r="C14" s="262">
        <v>5</v>
      </c>
      <c r="D14" s="202" t="s">
        <v>63</v>
      </c>
      <c r="E14" s="56" t="str">
        <f>IF(D14="✓","5","0")</f>
        <v>0</v>
      </c>
      <c r="F14" s="56">
        <f t="shared" si="1"/>
        <v>0</v>
      </c>
      <c r="G14" s="286"/>
      <c r="H14" s="284"/>
      <c r="I14" s="283"/>
      <c r="J14" s="284"/>
      <c r="K14" s="267"/>
      <c r="L14" s="269"/>
    </row>
    <row r="15" spans="1:12" ht="18" hidden="1">
      <c r="A15" s="263"/>
      <c r="B15" s="264"/>
      <c r="C15" s="262"/>
      <c r="D15" s="198"/>
      <c r="E15" s="56">
        <f>SUM(E10:E14)</f>
        <v>0</v>
      </c>
      <c r="F15" s="56">
        <f>SUM(F10:F14)</f>
        <v>4</v>
      </c>
      <c r="G15" s="198"/>
      <c r="H15" s="264"/>
      <c r="I15" s="266"/>
      <c r="J15" s="269"/>
      <c r="K15" s="267"/>
      <c r="L15" s="269"/>
    </row>
    <row r="16" spans="1:12" s="70" customFormat="1" ht="8.1" customHeight="1">
      <c r="A16" s="50"/>
      <c r="B16" s="50"/>
      <c r="C16" s="61"/>
      <c r="D16" s="199"/>
      <c r="E16" s="48"/>
      <c r="F16" s="48"/>
      <c r="G16" s="199"/>
      <c r="H16" s="43"/>
      <c r="I16" s="51"/>
      <c r="J16" s="52"/>
      <c r="K16" s="184"/>
      <c r="L16" s="50"/>
    </row>
    <row r="17" spans="1:12" ht="28.8">
      <c r="A17" s="112" t="s">
        <v>83</v>
      </c>
      <c r="B17" s="239" t="s">
        <v>84</v>
      </c>
      <c r="C17" s="262">
        <v>1</v>
      </c>
      <c r="D17" s="202" t="s">
        <v>72</v>
      </c>
      <c r="E17" s="56" t="str">
        <f>IF(D17="✓","1","0")</f>
        <v>1</v>
      </c>
      <c r="F17" s="56">
        <f>VALUE(E17)</f>
        <v>1</v>
      </c>
      <c r="G17" s="286"/>
      <c r="H17" s="284" t="s">
        <v>85</v>
      </c>
      <c r="I17" s="283" t="s">
        <v>86</v>
      </c>
      <c r="J17" s="288" t="s">
        <v>87</v>
      </c>
      <c r="K17" s="267" t="s">
        <v>926</v>
      </c>
      <c r="L17" s="190" t="s">
        <v>88</v>
      </c>
    </row>
    <row r="18" spans="1:12" ht="57.6">
      <c r="A18" s="289" t="s">
        <v>89</v>
      </c>
      <c r="B18" s="240" t="s">
        <v>90</v>
      </c>
      <c r="C18" s="262">
        <v>2</v>
      </c>
      <c r="D18" s="202" t="s">
        <v>63</v>
      </c>
      <c r="E18" s="56" t="str">
        <f>IF(D18="✓","2","0")</f>
        <v>0</v>
      </c>
      <c r="F18" s="56">
        <f>VALUE(E18)</f>
        <v>0</v>
      </c>
      <c r="G18" s="286"/>
      <c r="H18" s="284"/>
      <c r="I18" s="283"/>
      <c r="J18" s="288"/>
      <c r="K18" s="267" t="s">
        <v>927</v>
      </c>
      <c r="L18" s="190" t="s">
        <v>91</v>
      </c>
    </row>
    <row r="19" spans="1:12" ht="60.75" customHeight="1">
      <c r="A19" s="289"/>
      <c r="B19" s="239" t="s">
        <v>92</v>
      </c>
      <c r="C19" s="262">
        <v>3</v>
      </c>
      <c r="D19" s="202" t="s">
        <v>63</v>
      </c>
      <c r="E19" s="56" t="str">
        <f>IF(D19="✓","3","0")</f>
        <v>0</v>
      </c>
      <c r="F19" s="56">
        <f t="shared" ref="F19:F21" si="2">VALUE(E19)</f>
        <v>0</v>
      </c>
      <c r="G19" s="286"/>
      <c r="H19" s="284"/>
      <c r="I19" s="283"/>
      <c r="J19" s="288"/>
      <c r="K19" s="267" t="s">
        <v>928</v>
      </c>
      <c r="L19" s="190" t="s">
        <v>93</v>
      </c>
    </row>
    <row r="20" spans="1:12" ht="72">
      <c r="A20" s="289"/>
      <c r="B20" s="240" t="s">
        <v>94</v>
      </c>
      <c r="C20" s="262">
        <v>4</v>
      </c>
      <c r="D20" s="202" t="s">
        <v>63</v>
      </c>
      <c r="E20" s="56" t="str">
        <f>IF(D20="✓","4","0")</f>
        <v>0</v>
      </c>
      <c r="F20" s="56">
        <f t="shared" si="2"/>
        <v>0</v>
      </c>
      <c r="G20" s="286"/>
      <c r="H20" s="284"/>
      <c r="I20" s="283"/>
      <c r="J20" s="288"/>
      <c r="K20" s="267"/>
      <c r="L20" s="269"/>
    </row>
    <row r="21" spans="1:12" ht="72">
      <c r="A21" s="289"/>
      <c r="B21" s="239" t="s">
        <v>95</v>
      </c>
      <c r="C21" s="262">
        <v>5</v>
      </c>
      <c r="D21" s="202" t="s">
        <v>63</v>
      </c>
      <c r="E21" s="56" t="str">
        <f>IF(D21="✓","5","0")</f>
        <v>0</v>
      </c>
      <c r="F21" s="56">
        <f t="shared" si="2"/>
        <v>0</v>
      </c>
      <c r="G21" s="286"/>
      <c r="H21" s="284"/>
      <c r="I21" s="283"/>
      <c r="J21" s="288"/>
      <c r="K21" s="267"/>
      <c r="L21" s="269"/>
    </row>
    <row r="22" spans="1:12" ht="18" hidden="1">
      <c r="A22" s="263"/>
      <c r="B22" s="264"/>
      <c r="C22" s="262"/>
      <c r="D22" s="198"/>
      <c r="E22" s="56">
        <f>SUM(E17:E21)</f>
        <v>0</v>
      </c>
      <c r="F22" s="56">
        <f>SUM(F17:F21)</f>
        <v>1</v>
      </c>
      <c r="G22" s="198"/>
      <c r="H22" s="264"/>
      <c r="I22" s="266"/>
      <c r="J22" s="269"/>
      <c r="K22" s="267"/>
      <c r="L22" s="269"/>
    </row>
    <row r="23" spans="1:12" s="70" customFormat="1" ht="8.1" customHeight="1">
      <c r="A23" s="50"/>
      <c r="B23" s="50"/>
      <c r="C23" s="61"/>
      <c r="D23" s="199"/>
      <c r="E23" s="48"/>
      <c r="F23" s="48"/>
      <c r="G23" s="199"/>
      <c r="H23" s="43"/>
      <c r="I23" s="51"/>
      <c r="J23" s="52"/>
      <c r="K23" s="184"/>
      <c r="L23" s="50"/>
    </row>
    <row r="24" spans="1:12" ht="43.2">
      <c r="A24" s="112" t="s">
        <v>96</v>
      </c>
      <c r="B24" s="241" t="s">
        <v>97</v>
      </c>
      <c r="C24" s="262">
        <v>1</v>
      </c>
      <c r="D24" s="202" t="s">
        <v>63</v>
      </c>
      <c r="E24" s="56" t="str">
        <f>IF(D24="✓","1","0")</f>
        <v>0</v>
      </c>
      <c r="F24" s="56">
        <f>VALUE(E24)</f>
        <v>0</v>
      </c>
      <c r="G24" s="286"/>
      <c r="H24" s="284" t="s">
        <v>98</v>
      </c>
      <c r="I24" s="287" t="s">
        <v>99</v>
      </c>
      <c r="J24" s="288" t="s">
        <v>100</v>
      </c>
      <c r="K24" s="267" t="s">
        <v>929</v>
      </c>
      <c r="L24" s="190" t="s">
        <v>101</v>
      </c>
    </row>
    <row r="25" spans="1:12" ht="43.2">
      <c r="A25" s="285" t="s">
        <v>102</v>
      </c>
      <c r="B25" s="242" t="s">
        <v>103</v>
      </c>
      <c r="C25" s="262">
        <v>2</v>
      </c>
      <c r="D25" s="202" t="s">
        <v>63</v>
      </c>
      <c r="E25" s="56" t="str">
        <f>IF(D25="✓","2","0")</f>
        <v>0</v>
      </c>
      <c r="F25" s="56">
        <f>VALUE(E25)</f>
        <v>0</v>
      </c>
      <c r="G25" s="286"/>
      <c r="H25" s="284"/>
      <c r="I25" s="287"/>
      <c r="J25" s="288"/>
      <c r="K25" s="267" t="s">
        <v>930</v>
      </c>
      <c r="L25" s="190" t="s">
        <v>104</v>
      </c>
    </row>
    <row r="26" spans="1:12" ht="72">
      <c r="A26" s="285"/>
      <c r="B26" s="241" t="s">
        <v>105</v>
      </c>
      <c r="C26" s="262">
        <v>3</v>
      </c>
      <c r="D26" s="202" t="s">
        <v>63</v>
      </c>
      <c r="E26" s="56" t="str">
        <f>IF(D26="✓","3","0")</f>
        <v>0</v>
      </c>
      <c r="F26" s="56">
        <f t="shared" ref="F26:F28" si="3">VALUE(E26)</f>
        <v>0</v>
      </c>
      <c r="G26" s="286"/>
      <c r="H26" s="284"/>
      <c r="I26" s="287"/>
      <c r="J26" s="288"/>
      <c r="K26" s="267" t="s">
        <v>931</v>
      </c>
      <c r="L26" s="190" t="s">
        <v>91</v>
      </c>
    </row>
    <row r="27" spans="1:12" ht="91.5" customHeight="1">
      <c r="A27" s="285"/>
      <c r="B27" s="242" t="s">
        <v>106</v>
      </c>
      <c r="C27" s="262">
        <v>4</v>
      </c>
      <c r="D27" s="202" t="s">
        <v>72</v>
      </c>
      <c r="E27" s="56" t="str">
        <f>IF(D27="✓","4","0")</f>
        <v>4</v>
      </c>
      <c r="F27" s="56">
        <f t="shared" si="3"/>
        <v>4</v>
      </c>
      <c r="G27" s="286"/>
      <c r="H27" s="284"/>
      <c r="I27" s="287"/>
      <c r="J27" s="288"/>
      <c r="K27" s="267"/>
      <c r="L27" s="269"/>
    </row>
    <row r="28" spans="1:12" ht="72">
      <c r="A28" s="285"/>
      <c r="B28" s="241" t="s">
        <v>107</v>
      </c>
      <c r="C28" s="262">
        <v>5</v>
      </c>
      <c r="D28" s="202" t="s">
        <v>63</v>
      </c>
      <c r="E28" s="56" t="str">
        <f>IF(D28="✓","5","0")</f>
        <v>0</v>
      </c>
      <c r="F28" s="56">
        <f t="shared" si="3"/>
        <v>0</v>
      </c>
      <c r="G28" s="286"/>
      <c r="H28" s="284"/>
      <c r="I28" s="287"/>
      <c r="J28" s="288"/>
      <c r="K28" s="267"/>
      <c r="L28" s="269"/>
    </row>
    <row r="29" spans="1:12" hidden="1">
      <c r="A29" s="263"/>
      <c r="B29" s="264"/>
      <c r="C29" s="262"/>
      <c r="D29" s="200"/>
      <c r="E29" s="262"/>
      <c r="F29" s="262">
        <f>SUM(F24:F28)</f>
        <v>4</v>
      </c>
      <c r="G29" s="200"/>
      <c r="H29" s="100"/>
      <c r="I29" s="266"/>
      <c r="J29" s="63"/>
      <c r="K29" s="267"/>
      <c r="L29" s="269"/>
    </row>
    <row r="30" spans="1:12" s="70" customFormat="1" ht="6" customHeight="1">
      <c r="A30" s="49"/>
      <c r="B30" s="50"/>
      <c r="C30" s="61"/>
      <c r="D30" s="199"/>
      <c r="E30" s="48"/>
      <c r="F30" s="48"/>
      <c r="G30" s="199"/>
      <c r="H30" s="43"/>
      <c r="I30" s="51"/>
      <c r="J30" s="52"/>
      <c r="K30" s="184"/>
      <c r="L30" s="50"/>
    </row>
    <row r="31" spans="1:12" ht="43.2">
      <c r="A31" s="112" t="s">
        <v>108</v>
      </c>
      <c r="B31" s="243" t="s">
        <v>109</v>
      </c>
      <c r="C31" s="262">
        <v>1</v>
      </c>
      <c r="D31" s="202" t="s">
        <v>63</v>
      </c>
      <c r="E31" s="56" t="str">
        <f>IF(D31="✓","1","0")</f>
        <v>0</v>
      </c>
      <c r="F31" s="56">
        <f>VALUE(E31)</f>
        <v>0</v>
      </c>
      <c r="G31" s="286"/>
      <c r="H31" s="284" t="s">
        <v>110</v>
      </c>
      <c r="I31" s="287" t="s">
        <v>99</v>
      </c>
      <c r="J31" s="288" t="s">
        <v>111</v>
      </c>
      <c r="K31" s="267" t="s">
        <v>932</v>
      </c>
      <c r="L31" s="190" t="s">
        <v>101</v>
      </c>
    </row>
    <row r="32" spans="1:12" ht="43.2">
      <c r="A32" s="285" t="s">
        <v>112</v>
      </c>
      <c r="B32" s="242" t="s">
        <v>113</v>
      </c>
      <c r="C32" s="262">
        <v>2</v>
      </c>
      <c r="D32" s="202" t="s">
        <v>72</v>
      </c>
      <c r="E32" s="56" t="str">
        <f>IF(D32="✓","2","0")</f>
        <v>2</v>
      </c>
      <c r="F32" s="56">
        <f>VALUE(E32)</f>
        <v>2</v>
      </c>
      <c r="G32" s="286"/>
      <c r="H32" s="284"/>
      <c r="I32" s="287"/>
      <c r="J32" s="288"/>
      <c r="K32" s="267" t="s">
        <v>933</v>
      </c>
      <c r="L32" s="190" t="s">
        <v>104</v>
      </c>
    </row>
    <row r="33" spans="1:12" ht="86.4">
      <c r="A33" s="285"/>
      <c r="B33" s="241" t="s">
        <v>114</v>
      </c>
      <c r="C33" s="262">
        <v>3</v>
      </c>
      <c r="D33" s="202" t="s">
        <v>63</v>
      </c>
      <c r="E33" s="56" t="str">
        <f>IF(D33="✓","3","0")</f>
        <v>0</v>
      </c>
      <c r="F33" s="56">
        <f t="shared" ref="F33:F35" si="4">VALUE(E33)</f>
        <v>0</v>
      </c>
      <c r="G33" s="286"/>
      <c r="H33" s="284"/>
      <c r="I33" s="287"/>
      <c r="J33" s="288"/>
      <c r="K33" s="267" t="s">
        <v>931</v>
      </c>
      <c r="L33" s="190" t="s">
        <v>91</v>
      </c>
    </row>
    <row r="34" spans="1:12" ht="64.5" customHeight="1">
      <c r="A34" s="285"/>
      <c r="B34" s="242" t="s">
        <v>115</v>
      </c>
      <c r="C34" s="262">
        <v>4</v>
      </c>
      <c r="D34" s="202" t="s">
        <v>63</v>
      </c>
      <c r="E34" s="56" t="str">
        <f>IF(D34="✓","4","0")</f>
        <v>0</v>
      </c>
      <c r="F34" s="56">
        <f t="shared" si="4"/>
        <v>0</v>
      </c>
      <c r="G34" s="286"/>
      <c r="H34" s="284"/>
      <c r="I34" s="287"/>
      <c r="J34" s="288"/>
      <c r="K34" s="267"/>
      <c r="L34" s="269"/>
    </row>
    <row r="35" spans="1:12" ht="63" customHeight="1">
      <c r="A35" s="285"/>
      <c r="B35" s="241" t="s">
        <v>116</v>
      </c>
      <c r="C35" s="262">
        <v>5</v>
      </c>
      <c r="D35" s="202" t="s">
        <v>63</v>
      </c>
      <c r="E35" s="56" t="str">
        <f>IF(D35="✓","5","0")</f>
        <v>0</v>
      </c>
      <c r="F35" s="56">
        <f t="shared" si="4"/>
        <v>0</v>
      </c>
      <c r="G35" s="286"/>
      <c r="H35" s="284"/>
      <c r="I35" s="287"/>
      <c r="J35" s="288"/>
      <c r="K35" s="267"/>
      <c r="L35" s="269"/>
    </row>
    <row r="36" spans="1:12" hidden="1">
      <c r="A36" s="263"/>
      <c r="B36" s="264"/>
      <c r="C36" s="262"/>
      <c r="D36" s="200"/>
      <c r="E36" s="262"/>
      <c r="F36" s="262">
        <f>SUM(F31:F35)</f>
        <v>2</v>
      </c>
      <c r="G36" s="200"/>
      <c r="H36" s="100"/>
      <c r="I36" s="266"/>
      <c r="J36" s="63"/>
      <c r="K36" s="267"/>
      <c r="L36" s="269"/>
    </row>
    <row r="37" spans="1:12" s="70" customFormat="1" ht="6" customHeight="1">
      <c r="A37" s="49"/>
      <c r="B37" s="50"/>
      <c r="C37" s="61"/>
      <c r="D37" s="199"/>
      <c r="E37" s="48"/>
      <c r="F37" s="48"/>
      <c r="G37" s="199"/>
      <c r="H37" s="43"/>
      <c r="I37" s="51"/>
      <c r="J37" s="52"/>
      <c r="K37" s="184"/>
      <c r="L37" s="50"/>
    </row>
    <row r="38" spans="1:12" ht="60" customHeight="1">
      <c r="A38" s="112" t="s">
        <v>117</v>
      </c>
      <c r="B38" s="253" t="s">
        <v>118</v>
      </c>
      <c r="C38" s="262">
        <v>1</v>
      </c>
      <c r="D38" s="202" t="s">
        <v>63</v>
      </c>
      <c r="E38" s="56" t="str">
        <f>IF(D38="✓","1","0")</f>
        <v>0</v>
      </c>
      <c r="F38" s="56">
        <f>VALUE(E38)</f>
        <v>0</v>
      </c>
      <c r="G38" s="286"/>
      <c r="H38" s="284" t="s">
        <v>119</v>
      </c>
      <c r="I38" s="283" t="s">
        <v>120</v>
      </c>
      <c r="J38" s="284" t="s">
        <v>121</v>
      </c>
      <c r="K38" s="267" t="s">
        <v>934</v>
      </c>
      <c r="L38" s="190" t="s">
        <v>885</v>
      </c>
    </row>
    <row r="39" spans="1:12" ht="72">
      <c r="A39" s="285" t="s">
        <v>122</v>
      </c>
      <c r="B39" s="254" t="s">
        <v>123</v>
      </c>
      <c r="C39" s="262">
        <v>2</v>
      </c>
      <c r="D39" s="202" t="s">
        <v>63</v>
      </c>
      <c r="E39" s="56" t="str">
        <f>IF(D39="✓","2","0")</f>
        <v>0</v>
      </c>
      <c r="F39" s="56">
        <f>VALUE(E39)</f>
        <v>0</v>
      </c>
      <c r="G39" s="286"/>
      <c r="H39" s="284"/>
      <c r="I39" s="283"/>
      <c r="J39" s="284"/>
      <c r="K39" s="267" t="s">
        <v>935</v>
      </c>
      <c r="L39" s="190" t="s">
        <v>887</v>
      </c>
    </row>
    <row r="40" spans="1:12" ht="86.4">
      <c r="A40" s="285"/>
      <c r="B40" s="243" t="s">
        <v>125</v>
      </c>
      <c r="C40" s="262">
        <v>3</v>
      </c>
      <c r="D40" s="202" t="s">
        <v>72</v>
      </c>
      <c r="E40" s="56" t="str">
        <f>IF(D40="✓","3","0")</f>
        <v>3</v>
      </c>
      <c r="F40" s="56">
        <f>VALUE(E40)</f>
        <v>3</v>
      </c>
      <c r="G40" s="286"/>
      <c r="H40" s="284"/>
      <c r="I40" s="283"/>
      <c r="J40" s="284"/>
      <c r="K40" s="267" t="s">
        <v>936</v>
      </c>
      <c r="L40" s="190" t="s">
        <v>886</v>
      </c>
    </row>
    <row r="41" spans="1:12" ht="86.4">
      <c r="A41" s="285"/>
      <c r="B41" s="256" t="s">
        <v>126</v>
      </c>
      <c r="C41" s="262">
        <v>4</v>
      </c>
      <c r="D41" s="202" t="s">
        <v>63</v>
      </c>
      <c r="E41" s="56" t="str">
        <f>IF(D41="✓","4","0")</f>
        <v>0</v>
      </c>
      <c r="F41" s="56">
        <f>VALUE(E41)</f>
        <v>0</v>
      </c>
      <c r="G41" s="286"/>
      <c r="H41" s="284"/>
      <c r="I41" s="283"/>
      <c r="J41" s="284"/>
      <c r="K41" s="271" t="s">
        <v>937</v>
      </c>
      <c r="L41" s="190" t="s">
        <v>888</v>
      </c>
    </row>
    <row r="42" spans="1:12" ht="86.4">
      <c r="A42" s="285"/>
      <c r="B42" s="257" t="s">
        <v>127</v>
      </c>
      <c r="C42" s="262">
        <v>5</v>
      </c>
      <c r="D42" s="202" t="s">
        <v>63</v>
      </c>
      <c r="E42" s="56" t="str">
        <f>IF(D42="✓","5","0")</f>
        <v>0</v>
      </c>
      <c r="F42" s="56">
        <f>VALUE(E42)</f>
        <v>0</v>
      </c>
      <c r="G42" s="286"/>
      <c r="H42" s="284"/>
      <c r="I42" s="283"/>
      <c r="J42" s="284"/>
      <c r="K42" s="271" t="s">
        <v>938</v>
      </c>
      <c r="L42" s="190" t="s">
        <v>889</v>
      </c>
    </row>
    <row r="43" spans="1:12" hidden="1">
      <c r="A43" s="263"/>
      <c r="B43" s="264"/>
      <c r="C43" s="262"/>
      <c r="D43" s="200"/>
      <c r="E43" s="262"/>
      <c r="F43" s="262">
        <f>SUM(F38:F42)</f>
        <v>3</v>
      </c>
      <c r="G43" s="200"/>
      <c r="H43" s="264"/>
      <c r="I43" s="266"/>
      <c r="J43" s="264"/>
      <c r="K43" s="267"/>
      <c r="L43" s="269"/>
    </row>
    <row r="44" spans="1:12" s="70" customFormat="1" ht="8.1" customHeight="1">
      <c r="A44" s="50"/>
      <c r="B44" s="50"/>
      <c r="C44" s="61"/>
      <c r="D44" s="199"/>
      <c r="E44" s="48"/>
      <c r="F44" s="48"/>
      <c r="G44" s="199"/>
      <c r="H44" s="43"/>
      <c r="I44" s="51"/>
      <c r="J44" s="52"/>
      <c r="K44" s="184"/>
      <c r="L44" s="50"/>
    </row>
    <row r="45" spans="1:12" ht="43.2">
      <c r="A45" s="112" t="s">
        <v>128</v>
      </c>
      <c r="B45" s="66" t="s">
        <v>129</v>
      </c>
      <c r="C45" s="262">
        <v>1</v>
      </c>
      <c r="D45" s="202" t="s">
        <v>63</v>
      </c>
      <c r="E45" s="56" t="str">
        <f>IF(D45="✓","1","0")</f>
        <v>0</v>
      </c>
      <c r="F45" s="56">
        <f>VALUE(E45)</f>
        <v>0</v>
      </c>
      <c r="G45" s="286"/>
      <c r="H45" s="284" t="s">
        <v>130</v>
      </c>
      <c r="I45" s="283" t="s">
        <v>131</v>
      </c>
      <c r="J45" s="284" t="s">
        <v>121</v>
      </c>
      <c r="K45" s="267" t="s">
        <v>939</v>
      </c>
      <c r="L45" s="190" t="s">
        <v>132</v>
      </c>
    </row>
    <row r="46" spans="1:12" ht="43.2">
      <c r="A46" s="285" t="s">
        <v>133</v>
      </c>
      <c r="B46" s="257" t="s">
        <v>134</v>
      </c>
      <c r="C46" s="262">
        <v>2</v>
      </c>
      <c r="D46" s="202" t="s">
        <v>63</v>
      </c>
      <c r="E46" s="56" t="str">
        <f>IF(D46="✓","2","0")</f>
        <v>0</v>
      </c>
      <c r="F46" s="56">
        <f>VALUE(E46)</f>
        <v>0</v>
      </c>
      <c r="G46" s="286"/>
      <c r="H46" s="284"/>
      <c r="I46" s="283"/>
      <c r="J46" s="284"/>
      <c r="K46" s="267" t="s">
        <v>940</v>
      </c>
      <c r="L46" s="190" t="s">
        <v>132</v>
      </c>
    </row>
    <row r="47" spans="1:12" ht="70.05" customHeight="1">
      <c r="A47" s="285"/>
      <c r="B47" s="270" t="s">
        <v>135</v>
      </c>
      <c r="C47" s="262">
        <v>3</v>
      </c>
      <c r="D47" s="202" t="s">
        <v>72</v>
      </c>
      <c r="E47" s="56" t="str">
        <f>IF(D47="✓","3","0")</f>
        <v>3</v>
      </c>
      <c r="F47" s="56">
        <f t="shared" ref="F47:F49" si="5">VALUE(E47)</f>
        <v>3</v>
      </c>
      <c r="G47" s="286"/>
      <c r="H47" s="284"/>
      <c r="I47" s="283"/>
      <c r="J47" s="284"/>
      <c r="K47" s="267" t="s">
        <v>931</v>
      </c>
      <c r="L47" s="190" t="s">
        <v>91</v>
      </c>
    </row>
    <row r="48" spans="1:12" ht="48" customHeight="1">
      <c r="A48" s="285"/>
      <c r="B48" s="251" t="s">
        <v>136</v>
      </c>
      <c r="C48" s="262">
        <v>4</v>
      </c>
      <c r="D48" s="202" t="s">
        <v>63</v>
      </c>
      <c r="E48" s="56" t="str">
        <f>IF(D48="✓","4","0")</f>
        <v>0</v>
      </c>
      <c r="F48" s="56">
        <f t="shared" si="5"/>
        <v>0</v>
      </c>
      <c r="G48" s="286"/>
      <c r="H48" s="284"/>
      <c r="I48" s="283"/>
      <c r="J48" s="284"/>
      <c r="K48" s="267"/>
      <c r="L48" s="269"/>
    </row>
    <row r="49" spans="1:12" ht="43.2">
      <c r="A49" s="285"/>
      <c r="B49" s="255" t="s">
        <v>137</v>
      </c>
      <c r="C49" s="262">
        <v>5</v>
      </c>
      <c r="D49" s="202" t="s">
        <v>63</v>
      </c>
      <c r="E49" s="56" t="str">
        <f>IF(D49="✓","5","0")</f>
        <v>0</v>
      </c>
      <c r="F49" s="56">
        <f t="shared" si="5"/>
        <v>0</v>
      </c>
      <c r="G49" s="286"/>
      <c r="H49" s="284"/>
      <c r="I49" s="283"/>
      <c r="J49" s="284"/>
      <c r="K49" s="267"/>
      <c r="L49" s="269"/>
    </row>
    <row r="50" spans="1:12" hidden="1">
      <c r="A50" s="263"/>
      <c r="B50" s="264"/>
      <c r="C50" s="262"/>
      <c r="D50" s="200"/>
      <c r="E50" s="262"/>
      <c r="F50" s="262">
        <f>SUM(F45:F49)</f>
        <v>3</v>
      </c>
      <c r="G50" s="200"/>
      <c r="H50" s="264"/>
      <c r="I50" s="266"/>
      <c r="J50" s="264"/>
      <c r="K50" s="267"/>
      <c r="L50" s="269"/>
    </row>
    <row r="51" spans="1:12" s="70" customFormat="1" ht="6" customHeight="1">
      <c r="A51" s="50"/>
      <c r="B51" s="50"/>
      <c r="C51" s="61"/>
      <c r="D51" s="199"/>
      <c r="E51" s="48"/>
      <c r="F51" s="48"/>
      <c r="G51" s="199"/>
      <c r="H51" s="43"/>
      <c r="I51" s="51"/>
      <c r="J51" s="52"/>
      <c r="K51" s="184"/>
      <c r="L51" s="50"/>
    </row>
    <row r="52" spans="1:12" ht="72">
      <c r="A52" s="112" t="s">
        <v>138</v>
      </c>
      <c r="B52" s="241" t="s">
        <v>139</v>
      </c>
      <c r="C52" s="262">
        <v>1</v>
      </c>
      <c r="D52" s="202" t="s">
        <v>63</v>
      </c>
      <c r="E52" s="56" t="str">
        <f>IF(D52="✓","1","0")</f>
        <v>0</v>
      </c>
      <c r="F52" s="56">
        <f>VALUE(E52)</f>
        <v>0</v>
      </c>
      <c r="G52" s="286"/>
      <c r="H52" s="284" t="s">
        <v>140</v>
      </c>
      <c r="I52" s="283" t="s">
        <v>131</v>
      </c>
      <c r="J52" s="284" t="s">
        <v>141</v>
      </c>
      <c r="K52" s="267" t="s">
        <v>941</v>
      </c>
      <c r="L52" s="190" t="s">
        <v>142</v>
      </c>
    </row>
    <row r="53" spans="1:12" ht="72">
      <c r="A53" s="285" t="s">
        <v>143</v>
      </c>
      <c r="B53" s="252" t="s">
        <v>144</v>
      </c>
      <c r="C53" s="262">
        <v>2</v>
      </c>
      <c r="D53" s="202" t="s">
        <v>72</v>
      </c>
      <c r="E53" s="56" t="str">
        <f>IF(D53="✓","2","0")</f>
        <v>2</v>
      </c>
      <c r="F53" s="56">
        <f>VALUE(E53)</f>
        <v>2</v>
      </c>
      <c r="G53" s="286"/>
      <c r="H53" s="284"/>
      <c r="I53" s="283"/>
      <c r="J53" s="284"/>
      <c r="K53" s="267" t="s">
        <v>942</v>
      </c>
      <c r="L53" s="190" t="s">
        <v>890</v>
      </c>
    </row>
    <row r="54" spans="1:12" ht="57.6">
      <c r="A54" s="285"/>
      <c r="B54" s="252" t="s">
        <v>145</v>
      </c>
      <c r="C54" s="262">
        <v>3</v>
      </c>
      <c r="D54" s="202" t="s">
        <v>63</v>
      </c>
      <c r="E54" s="56" t="str">
        <f>IF(D54="✓","3","0")</f>
        <v>0</v>
      </c>
      <c r="F54" s="56">
        <f t="shared" ref="F54:F56" si="6">VALUE(E54)</f>
        <v>0</v>
      </c>
      <c r="G54" s="286"/>
      <c r="H54" s="284"/>
      <c r="I54" s="283"/>
      <c r="J54" s="284"/>
      <c r="K54" s="267" t="s">
        <v>931</v>
      </c>
      <c r="L54" s="190" t="s">
        <v>91</v>
      </c>
    </row>
    <row r="55" spans="1:12" ht="69" customHeight="1">
      <c r="A55" s="285"/>
      <c r="B55" s="242" t="s">
        <v>146</v>
      </c>
      <c r="C55" s="262">
        <v>4</v>
      </c>
      <c r="D55" s="202" t="s">
        <v>63</v>
      </c>
      <c r="E55" s="56" t="str">
        <f>IF(D55="✓","4","0")</f>
        <v>0</v>
      </c>
      <c r="F55" s="56">
        <f t="shared" si="6"/>
        <v>0</v>
      </c>
      <c r="G55" s="286"/>
      <c r="H55" s="284"/>
      <c r="I55" s="283"/>
      <c r="J55" s="284"/>
      <c r="K55" s="267" t="s">
        <v>943</v>
      </c>
      <c r="L55" s="190" t="s">
        <v>124</v>
      </c>
    </row>
    <row r="56" spans="1:12" ht="57" customHeight="1">
      <c r="A56" s="285"/>
      <c r="B56" s="252" t="s">
        <v>147</v>
      </c>
      <c r="C56" s="262">
        <v>5</v>
      </c>
      <c r="D56" s="202" t="s">
        <v>63</v>
      </c>
      <c r="E56" s="56" t="str">
        <f>IF(D56="✓","5","0")</f>
        <v>0</v>
      </c>
      <c r="F56" s="56">
        <f t="shared" si="6"/>
        <v>0</v>
      </c>
      <c r="G56" s="286"/>
      <c r="H56" s="284"/>
      <c r="I56" s="283"/>
      <c r="J56" s="284"/>
      <c r="K56" s="267" t="s">
        <v>944</v>
      </c>
      <c r="L56" s="190" t="s">
        <v>891</v>
      </c>
    </row>
    <row r="57" spans="1:12" hidden="1">
      <c r="A57" s="263"/>
      <c r="B57" s="264"/>
      <c r="C57" s="262"/>
      <c r="D57" s="200"/>
      <c r="E57" s="262"/>
      <c r="F57" s="262">
        <f>SUM(F52:F56)</f>
        <v>2</v>
      </c>
      <c r="G57" s="200"/>
      <c r="H57" s="264"/>
      <c r="I57" s="266"/>
      <c r="J57" s="264"/>
      <c r="K57" s="267"/>
      <c r="L57" s="269"/>
    </row>
    <row r="58" spans="1:12" s="70" customFormat="1" ht="6" customHeight="1">
      <c r="A58" s="50"/>
      <c r="B58" s="50"/>
      <c r="C58" s="61"/>
      <c r="D58" s="199"/>
      <c r="E58" s="48"/>
      <c r="F58" s="48"/>
      <c r="G58" s="199"/>
      <c r="H58" s="43"/>
      <c r="I58" s="51"/>
      <c r="J58" s="52"/>
      <c r="K58" s="184"/>
      <c r="L58" s="50"/>
    </row>
    <row r="59" spans="1:12" ht="47.1" customHeight="1">
      <c r="A59" s="112" t="s">
        <v>148</v>
      </c>
      <c r="B59" s="66" t="s">
        <v>149</v>
      </c>
      <c r="C59" s="262">
        <v>1</v>
      </c>
      <c r="D59" s="202" t="s">
        <v>63</v>
      </c>
      <c r="E59" s="56" t="str">
        <f>IF(D59="✓","1","0")</f>
        <v>0</v>
      </c>
      <c r="F59" s="56">
        <f>VALUE(E59)</f>
        <v>0</v>
      </c>
      <c r="G59" s="286"/>
      <c r="H59" s="284" t="s">
        <v>150</v>
      </c>
      <c r="I59" s="287" t="s">
        <v>151</v>
      </c>
      <c r="J59" s="284" t="s">
        <v>152</v>
      </c>
      <c r="K59" s="267" t="s">
        <v>945</v>
      </c>
      <c r="L59" s="190" t="s">
        <v>153</v>
      </c>
    </row>
    <row r="60" spans="1:12" ht="60" customHeight="1">
      <c r="A60" s="285" t="s">
        <v>154</v>
      </c>
      <c r="B60" s="67" t="s">
        <v>155</v>
      </c>
      <c r="C60" s="262">
        <v>2</v>
      </c>
      <c r="D60" s="202" t="s">
        <v>63</v>
      </c>
      <c r="E60" s="56" t="str">
        <f>IF(D60="✓","2","0")</f>
        <v>0</v>
      </c>
      <c r="F60" s="56">
        <f>VALUE(E60)</f>
        <v>0</v>
      </c>
      <c r="G60" s="286"/>
      <c r="H60" s="284"/>
      <c r="I60" s="287"/>
      <c r="J60" s="284"/>
      <c r="K60" s="267" t="s">
        <v>946</v>
      </c>
      <c r="L60" s="190" t="s">
        <v>156</v>
      </c>
    </row>
    <row r="61" spans="1:12" ht="70.05" customHeight="1">
      <c r="A61" s="285"/>
      <c r="B61" s="67" t="s">
        <v>157</v>
      </c>
      <c r="C61" s="262">
        <v>3</v>
      </c>
      <c r="D61" s="202" t="s">
        <v>63</v>
      </c>
      <c r="E61" s="56" t="str">
        <f>IF(D61="✓","3","0")</f>
        <v>0</v>
      </c>
      <c r="F61" s="56">
        <f t="shared" ref="F61:F63" si="7">VALUE(E61)</f>
        <v>0</v>
      </c>
      <c r="G61" s="286"/>
      <c r="H61" s="284"/>
      <c r="I61" s="287"/>
      <c r="J61" s="284"/>
      <c r="K61" s="267" t="s">
        <v>947</v>
      </c>
      <c r="L61" s="190" t="s">
        <v>158</v>
      </c>
    </row>
    <row r="62" spans="1:12" ht="60" customHeight="1">
      <c r="A62" s="285"/>
      <c r="B62" s="65" t="s">
        <v>159</v>
      </c>
      <c r="C62" s="262">
        <v>4</v>
      </c>
      <c r="D62" s="202" t="s">
        <v>72</v>
      </c>
      <c r="E62" s="56" t="str">
        <f>IF(D62="✓","4","0")</f>
        <v>4</v>
      </c>
      <c r="F62" s="56">
        <f t="shared" si="7"/>
        <v>4</v>
      </c>
      <c r="G62" s="286"/>
      <c r="H62" s="284"/>
      <c r="I62" s="287"/>
      <c r="J62" s="284"/>
      <c r="K62" s="267" t="s">
        <v>948</v>
      </c>
      <c r="L62" s="190" t="s">
        <v>91</v>
      </c>
    </row>
    <row r="63" spans="1:12" ht="63" customHeight="1">
      <c r="A63" s="285"/>
      <c r="B63" s="264" t="s">
        <v>160</v>
      </c>
      <c r="C63" s="262">
        <v>5</v>
      </c>
      <c r="D63" s="202" t="s">
        <v>63</v>
      </c>
      <c r="E63" s="56" t="str">
        <f>IF(D63="✓","5","0")</f>
        <v>0</v>
      </c>
      <c r="F63" s="56">
        <f t="shared" si="7"/>
        <v>0</v>
      </c>
      <c r="G63" s="286"/>
      <c r="H63" s="284"/>
      <c r="I63" s="287"/>
      <c r="J63" s="284"/>
      <c r="K63" s="267"/>
      <c r="L63" s="269"/>
    </row>
    <row r="64" spans="1:12" hidden="1">
      <c r="A64" s="263"/>
      <c r="B64" s="264"/>
      <c r="C64" s="262"/>
      <c r="D64" s="200"/>
      <c r="E64" s="262"/>
      <c r="F64" s="262">
        <f>SUM(F59:F63)</f>
        <v>4</v>
      </c>
      <c r="G64" s="200"/>
      <c r="H64" s="264"/>
      <c r="I64" s="266"/>
      <c r="J64" s="264"/>
      <c r="K64" s="267"/>
      <c r="L64" s="269"/>
    </row>
    <row r="65" spans="1:12" s="70" customFormat="1" ht="8.1" customHeight="1">
      <c r="A65" s="50"/>
      <c r="B65" s="50"/>
      <c r="C65" s="61"/>
      <c r="D65" s="199"/>
      <c r="E65" s="48"/>
      <c r="F65" s="48"/>
      <c r="G65" s="199"/>
      <c r="H65" s="43"/>
      <c r="I65" s="51"/>
      <c r="J65" s="52"/>
      <c r="K65" s="184"/>
      <c r="L65" s="50"/>
    </row>
    <row r="66" spans="1:12" ht="60" customHeight="1">
      <c r="A66" s="112" t="s">
        <v>161</v>
      </c>
      <c r="B66" s="245" t="s">
        <v>162</v>
      </c>
      <c r="C66" s="246">
        <v>1</v>
      </c>
      <c r="D66" s="247" t="s">
        <v>63</v>
      </c>
      <c r="E66" s="91" t="str">
        <f>IF(D66="✓","1","0")</f>
        <v>0</v>
      </c>
      <c r="F66" s="91">
        <f>VALUE(E66)</f>
        <v>0</v>
      </c>
      <c r="G66" s="296"/>
      <c r="H66" s="293" t="s">
        <v>163</v>
      </c>
      <c r="I66" s="283" t="s">
        <v>164</v>
      </c>
      <c r="J66" s="284" t="s">
        <v>165</v>
      </c>
      <c r="K66" s="267" t="s">
        <v>896</v>
      </c>
      <c r="L66" s="190" t="s">
        <v>893</v>
      </c>
    </row>
    <row r="67" spans="1:12" ht="47.1" customHeight="1">
      <c r="A67" s="292" t="s">
        <v>166</v>
      </c>
      <c r="B67" s="244" t="s">
        <v>167</v>
      </c>
      <c r="C67" s="246">
        <v>2</v>
      </c>
      <c r="D67" s="247" t="s">
        <v>63</v>
      </c>
      <c r="E67" s="92" t="str">
        <f>IF(D67="✓","2","0")</f>
        <v>0</v>
      </c>
      <c r="F67" s="92">
        <f>VALUE(E67)</f>
        <v>0</v>
      </c>
      <c r="G67" s="297"/>
      <c r="H67" s="294"/>
      <c r="I67" s="283"/>
      <c r="J67" s="284"/>
      <c r="K67" s="271" t="s">
        <v>897</v>
      </c>
      <c r="L67" s="190" t="s">
        <v>892</v>
      </c>
    </row>
    <row r="68" spans="1:12" ht="75" customHeight="1">
      <c r="A68" s="292"/>
      <c r="B68" s="66" t="s">
        <v>168</v>
      </c>
      <c r="C68" s="246">
        <v>3</v>
      </c>
      <c r="D68" s="247" t="s">
        <v>72</v>
      </c>
      <c r="E68" s="92" t="str">
        <f>IF(D68="✓","3","0")</f>
        <v>3</v>
      </c>
      <c r="F68" s="92">
        <f t="shared" ref="F68:F70" si="8">VALUE(E68)</f>
        <v>3</v>
      </c>
      <c r="G68" s="297"/>
      <c r="H68" s="294"/>
      <c r="I68" s="283"/>
      <c r="J68" s="284"/>
      <c r="K68" s="271" t="s">
        <v>898</v>
      </c>
      <c r="L68" s="190" t="s">
        <v>192</v>
      </c>
    </row>
    <row r="69" spans="1:12" ht="90" customHeight="1">
      <c r="A69" s="292"/>
      <c r="B69" s="244" t="s">
        <v>169</v>
      </c>
      <c r="C69" s="249">
        <v>4</v>
      </c>
      <c r="D69" s="248" t="s">
        <v>63</v>
      </c>
      <c r="E69" s="92" t="str">
        <f>IF(D69="✓","4","0")</f>
        <v>0</v>
      </c>
      <c r="F69" s="92">
        <f t="shared" si="8"/>
        <v>0</v>
      </c>
      <c r="G69" s="297"/>
      <c r="H69" s="294"/>
      <c r="I69" s="283"/>
      <c r="J69" s="284"/>
      <c r="K69" s="267" t="s">
        <v>899</v>
      </c>
      <c r="L69" s="190" t="s">
        <v>895</v>
      </c>
    </row>
    <row r="70" spans="1:12" ht="60" customHeight="1">
      <c r="A70" s="292"/>
      <c r="B70" s="66" t="s">
        <v>170</v>
      </c>
      <c r="C70" s="246">
        <v>5</v>
      </c>
      <c r="D70" s="247" t="s">
        <v>63</v>
      </c>
      <c r="E70" s="93" t="str">
        <f>IF(D70="✓","5","0")</f>
        <v>0</v>
      </c>
      <c r="F70" s="93">
        <f t="shared" si="8"/>
        <v>0</v>
      </c>
      <c r="G70" s="298"/>
      <c r="H70" s="295"/>
      <c r="I70" s="283"/>
      <c r="J70" s="284"/>
      <c r="K70" s="271" t="s">
        <v>900</v>
      </c>
      <c r="L70" s="190" t="s">
        <v>894</v>
      </c>
    </row>
    <row r="71" spans="1:12" hidden="1">
      <c r="A71" s="263"/>
      <c r="B71" s="264"/>
      <c r="C71" s="262"/>
      <c r="D71" s="200"/>
      <c r="E71" s="262"/>
      <c r="F71" s="262">
        <f>SUM(F66:F70)</f>
        <v>3</v>
      </c>
      <c r="G71" s="200"/>
      <c r="H71" s="264"/>
      <c r="I71" s="266"/>
      <c r="J71" s="264"/>
      <c r="K71" s="267"/>
      <c r="L71" s="269"/>
    </row>
    <row r="72" spans="1:12" s="70" customFormat="1" ht="8.1" customHeight="1">
      <c r="A72" s="50"/>
      <c r="B72" s="50"/>
      <c r="C72" s="61"/>
      <c r="D72" s="199"/>
      <c r="E72" s="48"/>
      <c r="F72" s="48"/>
      <c r="G72" s="199"/>
      <c r="H72" s="43"/>
      <c r="I72" s="51"/>
      <c r="J72" s="52"/>
      <c r="K72" s="184"/>
      <c r="L72" s="50"/>
    </row>
    <row r="73" spans="1:12" ht="57.6">
      <c r="A73" s="112" t="s">
        <v>171</v>
      </c>
      <c r="B73" s="257" t="s">
        <v>172</v>
      </c>
      <c r="C73" s="262">
        <v>1</v>
      </c>
      <c r="D73" s="202" t="s">
        <v>72</v>
      </c>
      <c r="E73" s="56" t="str">
        <f>IF(D73="✓","1","0")</f>
        <v>1</v>
      </c>
      <c r="F73" s="56">
        <f>VALUE(E73)</f>
        <v>1</v>
      </c>
      <c r="G73" s="286"/>
      <c r="H73" s="284" t="s">
        <v>173</v>
      </c>
      <c r="I73" s="283" t="s">
        <v>174</v>
      </c>
      <c r="J73" s="284" t="s">
        <v>175</v>
      </c>
      <c r="K73" s="267" t="s">
        <v>901</v>
      </c>
      <c r="L73" s="190" t="s">
        <v>176</v>
      </c>
    </row>
    <row r="74" spans="1:12" ht="57.6">
      <c r="A74" s="285" t="s">
        <v>177</v>
      </c>
      <c r="B74" s="257" t="s">
        <v>178</v>
      </c>
      <c r="C74" s="262">
        <v>2</v>
      </c>
      <c r="D74" s="202" t="s">
        <v>63</v>
      </c>
      <c r="E74" s="56" t="str">
        <f>IF(D74="✓","2","0")</f>
        <v>0</v>
      </c>
      <c r="F74" s="56">
        <f>VALUE(E74)</f>
        <v>0</v>
      </c>
      <c r="G74" s="286"/>
      <c r="H74" s="284"/>
      <c r="I74" s="283"/>
      <c r="J74" s="284"/>
      <c r="K74" s="267" t="s">
        <v>902</v>
      </c>
      <c r="L74" s="190" t="s">
        <v>903</v>
      </c>
    </row>
    <row r="75" spans="1:12" ht="72">
      <c r="A75" s="285"/>
      <c r="B75" s="257" t="s">
        <v>179</v>
      </c>
      <c r="C75" s="262">
        <v>3</v>
      </c>
      <c r="D75" s="202" t="s">
        <v>63</v>
      </c>
      <c r="E75" s="56" t="str">
        <f>IF(D75="✓","3","0")</f>
        <v>0</v>
      </c>
      <c r="F75" s="56">
        <f t="shared" ref="F75:F77" si="9">VALUE(E75)</f>
        <v>0</v>
      </c>
      <c r="G75" s="286"/>
      <c r="H75" s="284"/>
      <c r="I75" s="283"/>
      <c r="J75" s="284"/>
      <c r="K75" s="267" t="s">
        <v>904</v>
      </c>
      <c r="L75" s="190" t="s">
        <v>180</v>
      </c>
    </row>
    <row r="76" spans="1:12" ht="86.4">
      <c r="A76" s="285"/>
      <c r="B76" s="242" t="s">
        <v>181</v>
      </c>
      <c r="C76" s="262">
        <v>4</v>
      </c>
      <c r="D76" s="202" t="s">
        <v>63</v>
      </c>
      <c r="E76" s="56" t="str">
        <f>IF(D76="✓","4","0")</f>
        <v>0</v>
      </c>
      <c r="F76" s="56">
        <f t="shared" si="9"/>
        <v>0</v>
      </c>
      <c r="G76" s="286"/>
      <c r="H76" s="284"/>
      <c r="I76" s="283"/>
      <c r="J76" s="284"/>
      <c r="K76" s="267" t="s">
        <v>899</v>
      </c>
      <c r="L76" s="190" t="s">
        <v>895</v>
      </c>
    </row>
    <row r="77" spans="1:12" ht="100.8">
      <c r="A77" s="285"/>
      <c r="B77" s="243" t="s">
        <v>182</v>
      </c>
      <c r="C77" s="262">
        <v>5</v>
      </c>
      <c r="D77" s="202" t="s">
        <v>63</v>
      </c>
      <c r="E77" s="56" t="str">
        <f>IF(D77="✓","5","0")</f>
        <v>0</v>
      </c>
      <c r="F77" s="56">
        <f t="shared" si="9"/>
        <v>0</v>
      </c>
      <c r="G77" s="286"/>
      <c r="H77" s="284"/>
      <c r="I77" s="283"/>
      <c r="J77" s="284"/>
      <c r="K77" s="267"/>
      <c r="L77" s="269"/>
    </row>
    <row r="78" spans="1:12" hidden="1">
      <c r="A78" s="263"/>
      <c r="B78" s="264"/>
      <c r="C78" s="262"/>
      <c r="D78" s="200"/>
      <c r="E78" s="262"/>
      <c r="F78" s="262">
        <f>SUM(F73:F77)</f>
        <v>1</v>
      </c>
      <c r="G78" s="200"/>
      <c r="H78" s="264"/>
      <c r="I78" s="266"/>
      <c r="J78" s="264"/>
      <c r="K78" s="267"/>
      <c r="L78" s="269"/>
    </row>
    <row r="79" spans="1:12" s="70" customFormat="1" ht="8.1" customHeight="1">
      <c r="A79" s="50"/>
      <c r="B79" s="50"/>
      <c r="C79" s="61"/>
      <c r="D79" s="199"/>
      <c r="E79" s="48"/>
      <c r="F79" s="48"/>
      <c r="G79" s="199"/>
      <c r="H79" s="43"/>
      <c r="I79" s="51"/>
      <c r="J79" s="52"/>
      <c r="K79" s="184"/>
      <c r="L79" s="50"/>
    </row>
    <row r="80" spans="1:12" ht="48" customHeight="1">
      <c r="A80" s="112" t="s">
        <v>183</v>
      </c>
      <c r="B80" s="257" t="s">
        <v>184</v>
      </c>
      <c r="C80" s="262">
        <v>1</v>
      </c>
      <c r="D80" s="202" t="s">
        <v>63</v>
      </c>
      <c r="E80" s="56" t="str">
        <f>IF(D80="✓","1","0")</f>
        <v>0</v>
      </c>
      <c r="F80" s="56">
        <f>VALUE(E80)</f>
        <v>0</v>
      </c>
      <c r="G80" s="286"/>
      <c r="H80" s="284" t="s">
        <v>185</v>
      </c>
      <c r="I80" s="287" t="s">
        <v>186</v>
      </c>
      <c r="J80" s="284" t="s">
        <v>187</v>
      </c>
      <c r="K80" s="267" t="s">
        <v>901</v>
      </c>
      <c r="L80" s="190" t="s">
        <v>176</v>
      </c>
    </row>
    <row r="81" spans="1:12" ht="86.4">
      <c r="A81" s="285" t="s">
        <v>188</v>
      </c>
      <c r="B81" s="257" t="s">
        <v>189</v>
      </c>
      <c r="C81" s="262">
        <v>2</v>
      </c>
      <c r="D81" s="202" t="s">
        <v>72</v>
      </c>
      <c r="E81" s="56" t="str">
        <f>IF(D81="✓","2","0")</f>
        <v>2</v>
      </c>
      <c r="F81" s="56">
        <f>VALUE(E81)</f>
        <v>2</v>
      </c>
      <c r="G81" s="286"/>
      <c r="H81" s="284"/>
      <c r="I81" s="287"/>
      <c r="J81" s="284"/>
      <c r="K81" s="267" t="s">
        <v>902</v>
      </c>
      <c r="L81" s="190" t="s">
        <v>903</v>
      </c>
    </row>
    <row r="82" spans="1:12" ht="72">
      <c r="A82" s="285"/>
      <c r="B82" s="257" t="s">
        <v>190</v>
      </c>
      <c r="C82" s="262">
        <v>3</v>
      </c>
      <c r="D82" s="202" t="s">
        <v>63</v>
      </c>
      <c r="E82" s="56" t="str">
        <f>IF(D82="✓","3","0")</f>
        <v>0</v>
      </c>
      <c r="F82" s="56">
        <f t="shared" ref="F82:F84" si="10">VALUE(E82)</f>
        <v>0</v>
      </c>
      <c r="G82" s="286"/>
      <c r="H82" s="284"/>
      <c r="I82" s="287"/>
      <c r="J82" s="284"/>
      <c r="K82" s="267" t="s">
        <v>904</v>
      </c>
      <c r="L82" s="190" t="s">
        <v>180</v>
      </c>
    </row>
    <row r="83" spans="1:12" ht="72">
      <c r="A83" s="285"/>
      <c r="B83" s="258" t="s">
        <v>191</v>
      </c>
      <c r="C83" s="262">
        <v>4</v>
      </c>
      <c r="D83" s="202" t="s">
        <v>63</v>
      </c>
      <c r="E83" s="56" t="str">
        <f>IF(D83="✓","4","0")</f>
        <v>0</v>
      </c>
      <c r="F83" s="56">
        <f t="shared" si="10"/>
        <v>0</v>
      </c>
      <c r="G83" s="286"/>
      <c r="H83" s="284"/>
      <c r="I83" s="287"/>
      <c r="J83" s="284"/>
      <c r="K83" s="267" t="s">
        <v>905</v>
      </c>
      <c r="L83" s="190" t="s">
        <v>906</v>
      </c>
    </row>
    <row r="84" spans="1:12" ht="72">
      <c r="A84" s="285"/>
      <c r="B84" s="243" t="s">
        <v>193</v>
      </c>
      <c r="C84" s="262">
        <v>5</v>
      </c>
      <c r="D84" s="202" t="s">
        <v>63</v>
      </c>
      <c r="E84" s="56" t="str">
        <f>IF(D84="✓","5","0")</f>
        <v>0</v>
      </c>
      <c r="F84" s="56">
        <f t="shared" si="10"/>
        <v>0</v>
      </c>
      <c r="G84" s="286"/>
      <c r="H84" s="284"/>
      <c r="I84" s="287"/>
      <c r="J84" s="284"/>
      <c r="K84" s="267"/>
      <c r="L84" s="269"/>
    </row>
    <row r="85" spans="1:12" hidden="1">
      <c r="A85" s="263"/>
      <c r="B85" s="264"/>
      <c r="C85" s="262"/>
      <c r="D85" s="200"/>
      <c r="E85" s="262"/>
      <c r="F85" s="262">
        <f>SUM(F80:F84)</f>
        <v>2</v>
      </c>
      <c r="G85" s="200"/>
      <c r="H85" s="264"/>
      <c r="I85" s="266"/>
      <c r="J85" s="264"/>
      <c r="K85" s="267"/>
      <c r="L85" s="269"/>
    </row>
    <row r="86" spans="1:12" s="70" customFormat="1" ht="8.1" customHeight="1">
      <c r="A86" s="50"/>
      <c r="B86" s="50"/>
      <c r="C86" s="61"/>
      <c r="D86" s="199"/>
      <c r="E86" s="48"/>
      <c r="F86" s="48"/>
      <c r="G86" s="199"/>
      <c r="H86" s="43"/>
      <c r="I86" s="51"/>
      <c r="J86" s="52"/>
      <c r="K86" s="184"/>
      <c r="L86" s="50"/>
    </row>
    <row r="87" spans="1:12" ht="70.05" customHeight="1">
      <c r="A87" s="112" t="s">
        <v>194</v>
      </c>
      <c r="B87" s="264" t="s">
        <v>195</v>
      </c>
      <c r="C87" s="262">
        <v>1</v>
      </c>
      <c r="D87" s="202" t="s">
        <v>63</v>
      </c>
      <c r="E87" s="56" t="str">
        <f>IF(D87="✓","1","0")</f>
        <v>0</v>
      </c>
      <c r="F87" s="56">
        <f>VALUE(E87)</f>
        <v>0</v>
      </c>
      <c r="G87" s="286"/>
      <c r="H87" s="284" t="s">
        <v>196</v>
      </c>
      <c r="I87" s="283" t="s">
        <v>197</v>
      </c>
      <c r="J87" s="284" t="s">
        <v>198</v>
      </c>
      <c r="K87" s="267" t="s">
        <v>907</v>
      </c>
      <c r="L87" s="190" t="s">
        <v>180</v>
      </c>
    </row>
    <row r="88" spans="1:12" ht="63.9" customHeight="1">
      <c r="A88" s="285" t="s">
        <v>199</v>
      </c>
      <c r="B88" s="264" t="s">
        <v>200</v>
      </c>
      <c r="C88" s="262">
        <v>2</v>
      </c>
      <c r="D88" s="202" t="s">
        <v>63</v>
      </c>
      <c r="E88" s="56" t="str">
        <f>IF(D88="✓","2","0")</f>
        <v>0</v>
      </c>
      <c r="F88" s="56">
        <f>VALUE(E88)</f>
        <v>0</v>
      </c>
      <c r="G88" s="286"/>
      <c r="H88" s="284"/>
      <c r="I88" s="287"/>
      <c r="J88" s="284"/>
      <c r="K88" s="267" t="s">
        <v>908</v>
      </c>
      <c r="L88" s="190" t="s">
        <v>909</v>
      </c>
    </row>
    <row r="89" spans="1:12" ht="76.5" customHeight="1">
      <c r="A89" s="285"/>
      <c r="B89" s="264" t="s">
        <v>201</v>
      </c>
      <c r="C89" s="262">
        <v>3</v>
      </c>
      <c r="D89" s="202" t="s">
        <v>72</v>
      </c>
      <c r="E89" s="56" t="str">
        <f>IF(D89="✓","3","0")</f>
        <v>3</v>
      </c>
      <c r="F89" s="56">
        <f t="shared" ref="F89:F91" si="11">VALUE(E89)</f>
        <v>3</v>
      </c>
      <c r="G89" s="286"/>
      <c r="H89" s="284"/>
      <c r="I89" s="287"/>
      <c r="J89" s="284"/>
      <c r="K89" s="267" t="s">
        <v>910</v>
      </c>
      <c r="L89" s="190" t="s">
        <v>202</v>
      </c>
    </row>
    <row r="90" spans="1:12" ht="70.05" customHeight="1">
      <c r="A90" s="285"/>
      <c r="B90" s="264" t="s">
        <v>203</v>
      </c>
      <c r="C90" s="262">
        <v>4</v>
      </c>
      <c r="D90" s="202" t="s">
        <v>63</v>
      </c>
      <c r="E90" s="56" t="str">
        <f>IF(D90="✓","4","0")</f>
        <v>0</v>
      </c>
      <c r="F90" s="56">
        <f t="shared" si="11"/>
        <v>0</v>
      </c>
      <c r="G90" s="286"/>
      <c r="H90" s="284"/>
      <c r="I90" s="287"/>
      <c r="J90" s="284"/>
      <c r="K90" s="267" t="s">
        <v>911</v>
      </c>
      <c r="L90" s="190" t="s">
        <v>912</v>
      </c>
    </row>
    <row r="91" spans="1:12" ht="96" customHeight="1">
      <c r="A91" s="285"/>
      <c r="B91" s="264" t="s">
        <v>204</v>
      </c>
      <c r="C91" s="262">
        <v>5</v>
      </c>
      <c r="D91" s="202" t="s">
        <v>63</v>
      </c>
      <c r="E91" s="56" t="str">
        <f>IF(D91="✓","5","0")</f>
        <v>0</v>
      </c>
      <c r="F91" s="56">
        <f t="shared" si="11"/>
        <v>0</v>
      </c>
      <c r="G91" s="286"/>
      <c r="H91" s="284"/>
      <c r="I91" s="287"/>
      <c r="J91" s="284"/>
      <c r="K91" s="267" t="s">
        <v>913</v>
      </c>
      <c r="L91" s="190" t="s">
        <v>205</v>
      </c>
    </row>
    <row r="92" spans="1:12" hidden="1">
      <c r="A92" s="263"/>
      <c r="B92" s="264"/>
      <c r="C92" s="262"/>
      <c r="D92" s="200"/>
      <c r="E92" s="262"/>
      <c r="F92" s="262">
        <f>SUM(F87:F91)</f>
        <v>3</v>
      </c>
      <c r="G92" s="200"/>
      <c r="H92" s="264"/>
      <c r="I92" s="266"/>
      <c r="J92" s="264"/>
      <c r="K92" s="267"/>
      <c r="L92" s="269"/>
    </row>
    <row r="93" spans="1:12" s="70" customFormat="1" ht="8.1" customHeight="1">
      <c r="A93" s="50"/>
      <c r="B93" s="50"/>
      <c r="C93" s="61"/>
      <c r="D93" s="199"/>
      <c r="E93" s="48"/>
      <c r="F93" s="48"/>
      <c r="G93" s="199"/>
      <c r="H93" s="43"/>
      <c r="I93" s="51"/>
      <c r="J93" s="52"/>
      <c r="K93" s="184"/>
      <c r="L93" s="50"/>
    </row>
    <row r="94" spans="1:12" ht="48" customHeight="1">
      <c r="A94" s="112" t="s">
        <v>206</v>
      </c>
      <c r="B94" s="66" t="s">
        <v>207</v>
      </c>
      <c r="C94" s="262">
        <v>1</v>
      </c>
      <c r="D94" s="202" t="s">
        <v>63</v>
      </c>
      <c r="E94" s="56" t="str">
        <f>IF(D94="✓","1","0")</f>
        <v>0</v>
      </c>
      <c r="F94" s="56">
        <f>VALUE(E94)</f>
        <v>0</v>
      </c>
      <c r="G94" s="286"/>
      <c r="H94" s="284" t="s">
        <v>208</v>
      </c>
      <c r="I94" s="283" t="s">
        <v>209</v>
      </c>
      <c r="J94" s="291" t="s">
        <v>210</v>
      </c>
      <c r="K94" s="267" t="s">
        <v>914</v>
      </c>
      <c r="L94" s="190" t="s">
        <v>915</v>
      </c>
    </row>
    <row r="95" spans="1:12" ht="70.05" customHeight="1">
      <c r="A95" s="285" t="s">
        <v>211</v>
      </c>
      <c r="B95" s="204" t="s">
        <v>212</v>
      </c>
      <c r="C95" s="262">
        <v>2</v>
      </c>
      <c r="D95" s="202" t="s">
        <v>63</v>
      </c>
      <c r="E95" s="56" t="str">
        <f>IF(D95="✓","2","0")</f>
        <v>0</v>
      </c>
      <c r="F95" s="56">
        <f>VALUE(E95)</f>
        <v>0</v>
      </c>
      <c r="G95" s="286"/>
      <c r="H95" s="284"/>
      <c r="I95" s="283"/>
      <c r="J95" s="291"/>
      <c r="K95" s="267" t="s">
        <v>916</v>
      </c>
      <c r="L95" s="190" t="s">
        <v>917</v>
      </c>
    </row>
    <row r="96" spans="1:12" ht="100.05" customHeight="1">
      <c r="A96" s="285"/>
      <c r="B96" s="205" t="s">
        <v>213</v>
      </c>
      <c r="C96" s="262">
        <v>3</v>
      </c>
      <c r="D96" s="202" t="s">
        <v>63</v>
      </c>
      <c r="E96" s="56" t="str">
        <f>IF(D96="✓","3","0")</f>
        <v>0</v>
      </c>
      <c r="F96" s="56">
        <f t="shared" ref="F96:F98" si="12">VALUE(E96)</f>
        <v>0</v>
      </c>
      <c r="G96" s="286"/>
      <c r="H96" s="284"/>
      <c r="I96" s="283"/>
      <c r="J96" s="291"/>
      <c r="K96" s="267" t="s">
        <v>918</v>
      </c>
      <c r="L96" s="190" t="s">
        <v>919</v>
      </c>
    </row>
    <row r="97" spans="1:12" ht="115.05" customHeight="1">
      <c r="A97" s="285"/>
      <c r="B97" s="203" t="s">
        <v>214</v>
      </c>
      <c r="C97" s="262">
        <v>4</v>
      </c>
      <c r="D97" s="202" t="s">
        <v>63</v>
      </c>
      <c r="E97" s="56" t="str">
        <f>IF(D97="✓","4","0")</f>
        <v>0</v>
      </c>
      <c r="F97" s="56">
        <f t="shared" si="12"/>
        <v>0</v>
      </c>
      <c r="G97" s="286"/>
      <c r="H97" s="284"/>
      <c r="I97" s="283"/>
      <c r="J97" s="291"/>
      <c r="K97" s="259" t="s">
        <v>920</v>
      </c>
      <c r="L97" s="190" t="s">
        <v>215</v>
      </c>
    </row>
    <row r="98" spans="1:12" ht="48" customHeight="1">
      <c r="A98" s="285"/>
      <c r="B98" s="284" t="s">
        <v>216</v>
      </c>
      <c r="C98" s="299">
        <v>5</v>
      </c>
      <c r="D98" s="300" t="s">
        <v>72</v>
      </c>
      <c r="E98" s="56" t="str">
        <f>IF(D98="✓","5","0")</f>
        <v>5</v>
      </c>
      <c r="F98" s="56">
        <f t="shared" si="12"/>
        <v>5</v>
      </c>
      <c r="G98" s="286"/>
      <c r="H98" s="284"/>
      <c r="I98" s="283"/>
      <c r="J98" s="291"/>
      <c r="K98" s="267" t="s">
        <v>921</v>
      </c>
      <c r="L98" s="190" t="s">
        <v>217</v>
      </c>
    </row>
    <row r="99" spans="1:12" ht="15" hidden="1" customHeight="1">
      <c r="A99" s="285"/>
      <c r="B99" s="284"/>
      <c r="C99" s="299"/>
      <c r="D99" s="301"/>
      <c r="E99" s="262"/>
      <c r="F99" s="262">
        <f>SUM(F94:F98)</f>
        <v>5</v>
      </c>
      <c r="G99" s="286"/>
      <c r="H99" s="284"/>
      <c r="I99" s="283"/>
      <c r="J99" s="291"/>
      <c r="K99" s="267"/>
      <c r="L99" s="269"/>
    </row>
    <row r="100" spans="1:12" ht="48" customHeight="1">
      <c r="A100" s="285"/>
      <c r="B100" s="284"/>
      <c r="C100" s="299"/>
      <c r="D100" s="301"/>
      <c r="E100" s="262"/>
      <c r="F100" s="262"/>
      <c r="G100" s="286"/>
      <c r="H100" s="284"/>
      <c r="I100" s="283"/>
      <c r="J100" s="291"/>
      <c r="K100" s="267" t="s">
        <v>922</v>
      </c>
      <c r="L100" s="190" t="s">
        <v>218</v>
      </c>
    </row>
    <row r="101" spans="1:12" ht="79.95" customHeight="1">
      <c r="A101" s="285"/>
      <c r="B101" s="284"/>
      <c r="C101" s="299"/>
      <c r="D101" s="302"/>
      <c r="E101" s="262"/>
      <c r="F101" s="262"/>
      <c r="G101" s="286"/>
      <c r="H101" s="284"/>
      <c r="I101" s="283"/>
      <c r="J101" s="291"/>
      <c r="K101" s="267" t="s">
        <v>923</v>
      </c>
      <c r="L101" s="269" t="s">
        <v>949</v>
      </c>
    </row>
    <row r="102" spans="1:12" s="70" customFormat="1" ht="8.1" customHeight="1">
      <c r="A102" s="50"/>
      <c r="B102" s="50"/>
      <c r="C102" s="61"/>
      <c r="D102" s="199"/>
      <c r="E102" s="48"/>
      <c r="F102" s="48"/>
      <c r="G102" s="199"/>
      <c r="H102" s="43"/>
      <c r="I102" s="51"/>
      <c r="J102" s="52"/>
      <c r="K102" s="184"/>
      <c r="L102" s="50"/>
    </row>
    <row r="103" spans="1:12" ht="47.1" customHeight="1">
      <c r="A103" s="112" t="s">
        <v>219</v>
      </c>
      <c r="B103" s="66" t="s">
        <v>220</v>
      </c>
      <c r="C103" s="262">
        <v>1</v>
      </c>
      <c r="D103" s="202" t="s">
        <v>63</v>
      </c>
      <c r="E103" s="56" t="str">
        <f>IF(D103="✓","1","0")</f>
        <v>0</v>
      </c>
      <c r="F103" s="56">
        <f>VALUE(E103)</f>
        <v>0</v>
      </c>
      <c r="G103" s="286"/>
      <c r="H103" s="284" t="s">
        <v>221</v>
      </c>
      <c r="I103" s="287" t="s">
        <v>222</v>
      </c>
      <c r="J103" s="284" t="s">
        <v>223</v>
      </c>
      <c r="K103" s="267" t="s">
        <v>950</v>
      </c>
      <c r="L103" s="190" t="s">
        <v>952</v>
      </c>
    </row>
    <row r="104" spans="1:12" ht="47.1" customHeight="1">
      <c r="A104" s="285" t="s">
        <v>224</v>
      </c>
      <c r="B104" s="65" t="s">
        <v>225</v>
      </c>
      <c r="C104" s="262">
        <v>2</v>
      </c>
      <c r="D104" s="202" t="s">
        <v>63</v>
      </c>
      <c r="E104" s="56" t="str">
        <f>IF(D104="✓","2","0")</f>
        <v>0</v>
      </c>
      <c r="F104" s="56">
        <f>VALUE(E104)</f>
        <v>0</v>
      </c>
      <c r="G104" s="286"/>
      <c r="H104" s="284"/>
      <c r="I104" s="287"/>
      <c r="J104" s="284"/>
      <c r="K104" s="267" t="s">
        <v>951</v>
      </c>
      <c r="L104" s="190" t="s">
        <v>953</v>
      </c>
    </row>
    <row r="105" spans="1:12" ht="79.95" customHeight="1">
      <c r="A105" s="285"/>
      <c r="B105" s="66" t="s">
        <v>226</v>
      </c>
      <c r="C105" s="262">
        <v>3</v>
      </c>
      <c r="D105" s="202" t="s">
        <v>63</v>
      </c>
      <c r="E105" s="56" t="str">
        <f>IF(D105="✓","3","0")</f>
        <v>0</v>
      </c>
      <c r="F105" s="56">
        <f t="shared" ref="F105:F107" si="13">VALUE(E105)</f>
        <v>0</v>
      </c>
      <c r="G105" s="286"/>
      <c r="H105" s="284"/>
      <c r="I105" s="287"/>
      <c r="J105" s="284"/>
      <c r="K105" s="259" t="s">
        <v>955</v>
      </c>
      <c r="L105" s="269" t="s">
        <v>954</v>
      </c>
    </row>
    <row r="106" spans="1:12" ht="51" customHeight="1">
      <c r="A106" s="285"/>
      <c r="B106" s="65" t="s">
        <v>227</v>
      </c>
      <c r="C106" s="262">
        <v>4</v>
      </c>
      <c r="D106" s="202" t="s">
        <v>72</v>
      </c>
      <c r="E106" s="56" t="str">
        <f>IF(D106="✓","4","0")</f>
        <v>4</v>
      </c>
      <c r="F106" s="56">
        <f t="shared" si="13"/>
        <v>4</v>
      </c>
      <c r="G106" s="286"/>
      <c r="H106" s="284"/>
      <c r="I106" s="287"/>
      <c r="J106" s="284"/>
      <c r="K106" s="267"/>
      <c r="L106" s="269"/>
    </row>
    <row r="107" spans="1:12" ht="70.05" customHeight="1">
      <c r="A107" s="285"/>
      <c r="B107" s="264" t="s">
        <v>956</v>
      </c>
      <c r="C107" s="262">
        <v>5</v>
      </c>
      <c r="D107" s="202" t="s">
        <v>63</v>
      </c>
      <c r="E107" s="56" t="str">
        <f>IF(D107="✓","5","0")</f>
        <v>0</v>
      </c>
      <c r="F107" s="56">
        <f t="shared" si="13"/>
        <v>0</v>
      </c>
      <c r="G107" s="286"/>
      <c r="H107" s="284"/>
      <c r="I107" s="287"/>
      <c r="J107" s="284"/>
      <c r="K107" s="267"/>
      <c r="L107" s="269"/>
    </row>
    <row r="108" spans="1:12" hidden="1">
      <c r="A108" s="263"/>
      <c r="B108" s="264"/>
      <c r="C108" s="262"/>
      <c r="D108" s="200"/>
      <c r="E108" s="262"/>
      <c r="F108" s="262">
        <f>SUM(F103:F107)</f>
        <v>4</v>
      </c>
      <c r="G108" s="200"/>
      <c r="H108" s="264"/>
      <c r="I108" s="266"/>
      <c r="J108" s="264"/>
      <c r="K108" s="267"/>
      <c r="L108" s="269"/>
    </row>
    <row r="109" spans="1:12" s="70" customFormat="1" ht="8.1" customHeight="1">
      <c r="A109" s="50"/>
      <c r="B109" s="50"/>
      <c r="C109" s="61"/>
      <c r="D109" s="199"/>
      <c r="E109" s="48"/>
      <c r="F109" s="48"/>
      <c r="G109" s="199"/>
      <c r="H109" s="43"/>
      <c r="I109" s="51"/>
      <c r="J109" s="52"/>
      <c r="K109" s="184"/>
      <c r="L109" s="50"/>
    </row>
    <row r="110" spans="1:12" ht="47.1" customHeight="1">
      <c r="A110" s="112" t="s">
        <v>228</v>
      </c>
      <c r="B110" s="113" t="s">
        <v>229</v>
      </c>
      <c r="C110" s="262">
        <v>1</v>
      </c>
      <c r="D110" s="202" t="s">
        <v>63</v>
      </c>
      <c r="E110" s="56" t="str">
        <f>IF(D110="✓","1","0")</f>
        <v>0</v>
      </c>
      <c r="F110" s="56">
        <f>VALUE(E110)</f>
        <v>0</v>
      </c>
      <c r="G110" s="286"/>
      <c r="H110" s="284" t="s">
        <v>230</v>
      </c>
      <c r="I110" s="283" t="s">
        <v>231</v>
      </c>
      <c r="J110" s="284" t="s">
        <v>232</v>
      </c>
      <c r="K110" s="267" t="s">
        <v>957</v>
      </c>
      <c r="L110" s="190" t="s">
        <v>959</v>
      </c>
    </row>
    <row r="111" spans="1:12" ht="47.1" customHeight="1">
      <c r="A111" s="285" t="s">
        <v>233</v>
      </c>
      <c r="B111" s="67" t="s">
        <v>234</v>
      </c>
      <c r="C111" s="262">
        <v>2</v>
      </c>
      <c r="D111" s="202" t="s">
        <v>63</v>
      </c>
      <c r="E111" s="56" t="str">
        <f>IF(D111="✓","2","0")</f>
        <v>0</v>
      </c>
      <c r="F111" s="56">
        <f>VALUE(E111)</f>
        <v>0</v>
      </c>
      <c r="G111" s="286"/>
      <c r="H111" s="284"/>
      <c r="I111" s="283"/>
      <c r="J111" s="284"/>
      <c r="K111" s="267" t="s">
        <v>960</v>
      </c>
      <c r="L111" s="190" t="s">
        <v>895</v>
      </c>
    </row>
    <row r="112" spans="1:12" ht="47.1" customHeight="1">
      <c r="A112" s="285"/>
      <c r="B112" s="65" t="s">
        <v>235</v>
      </c>
      <c r="C112" s="262">
        <v>3</v>
      </c>
      <c r="D112" s="202" t="s">
        <v>72</v>
      </c>
      <c r="E112" s="56" t="str">
        <f>IF(D112="✓","3","0")</f>
        <v>3</v>
      </c>
      <c r="F112" s="56">
        <f t="shared" ref="F112:F114" si="14">VALUE(E112)</f>
        <v>3</v>
      </c>
      <c r="G112" s="286"/>
      <c r="H112" s="284"/>
      <c r="I112" s="283"/>
      <c r="J112" s="284"/>
      <c r="K112" s="267" t="s">
        <v>958</v>
      </c>
      <c r="L112" s="190" t="s">
        <v>961</v>
      </c>
    </row>
    <row r="113" spans="1:12" ht="47.1" customHeight="1">
      <c r="A113" s="285"/>
      <c r="B113" s="64" t="s">
        <v>236</v>
      </c>
      <c r="C113" s="262">
        <v>4</v>
      </c>
      <c r="D113" s="202" t="s">
        <v>63</v>
      </c>
      <c r="E113" s="56" t="str">
        <f>IF(D113="✓","4","0")</f>
        <v>0</v>
      </c>
      <c r="F113" s="56">
        <f t="shared" si="14"/>
        <v>0</v>
      </c>
      <c r="G113" s="286"/>
      <c r="H113" s="284"/>
      <c r="I113" s="283"/>
      <c r="J113" s="284"/>
      <c r="K113" s="250"/>
      <c r="L113" s="269"/>
    </row>
    <row r="114" spans="1:12" ht="135.75" customHeight="1">
      <c r="A114" s="285"/>
      <c r="B114" s="264" t="s">
        <v>237</v>
      </c>
      <c r="C114" s="262">
        <v>5</v>
      </c>
      <c r="D114" s="202" t="s">
        <v>63</v>
      </c>
      <c r="E114" s="56" t="str">
        <f>IF(D114="✓","5","0")</f>
        <v>0</v>
      </c>
      <c r="F114" s="56">
        <f t="shared" si="14"/>
        <v>0</v>
      </c>
      <c r="G114" s="286"/>
      <c r="H114" s="284"/>
      <c r="I114" s="283"/>
      <c r="J114" s="284"/>
      <c r="K114" s="267"/>
      <c r="L114" s="269"/>
    </row>
    <row r="115" spans="1:12" hidden="1">
      <c r="A115" s="263"/>
      <c r="B115" s="264"/>
      <c r="C115" s="262"/>
      <c r="D115" s="200"/>
      <c r="E115" s="262"/>
      <c r="F115" s="262">
        <f>SUM(F110:F114)</f>
        <v>3</v>
      </c>
      <c r="G115" s="200"/>
      <c r="H115" s="264"/>
      <c r="I115" s="266"/>
      <c r="J115" s="264"/>
      <c r="K115" s="267"/>
      <c r="L115" s="269"/>
    </row>
    <row r="116" spans="1:12" s="70" customFormat="1" ht="8.1" customHeight="1">
      <c r="A116" s="50"/>
      <c r="B116" s="50"/>
      <c r="C116" s="61"/>
      <c r="D116" s="199"/>
      <c r="E116" s="48"/>
      <c r="F116" s="48"/>
      <c r="G116" s="199"/>
      <c r="H116" s="43"/>
      <c r="I116" s="51"/>
      <c r="J116" s="52"/>
      <c r="K116" s="184"/>
      <c r="L116" s="50"/>
    </row>
    <row r="117" spans="1:12" ht="57.6">
      <c r="A117" s="112" t="s">
        <v>238</v>
      </c>
      <c r="B117" s="237" t="s">
        <v>239</v>
      </c>
      <c r="C117" s="262">
        <v>1</v>
      </c>
      <c r="D117" s="202" t="s">
        <v>63</v>
      </c>
      <c r="E117" s="56" t="str">
        <f>IF(D117="✓","1","0")</f>
        <v>0</v>
      </c>
      <c r="F117" s="56">
        <f>VALUE(E117)</f>
        <v>0</v>
      </c>
      <c r="G117" s="286"/>
      <c r="H117" s="284" t="s">
        <v>240</v>
      </c>
      <c r="I117" s="283" t="s">
        <v>241</v>
      </c>
      <c r="J117" s="288" t="s">
        <v>242</v>
      </c>
      <c r="K117" s="267" t="s">
        <v>962</v>
      </c>
      <c r="L117" s="190" t="s">
        <v>963</v>
      </c>
    </row>
    <row r="118" spans="1:12" ht="57.6">
      <c r="A118" s="285" t="s">
        <v>243</v>
      </c>
      <c r="B118" s="238" t="s">
        <v>244</v>
      </c>
      <c r="C118" s="262">
        <v>2</v>
      </c>
      <c r="D118" s="202" t="s">
        <v>72</v>
      </c>
      <c r="E118" s="56" t="str">
        <f>IF(D118="✓","2","0")</f>
        <v>2</v>
      </c>
      <c r="F118" s="56">
        <f>VALUE(E118)</f>
        <v>2</v>
      </c>
      <c r="G118" s="286"/>
      <c r="H118" s="284"/>
      <c r="I118" s="283"/>
      <c r="J118" s="288"/>
      <c r="K118" s="267" t="s">
        <v>964</v>
      </c>
      <c r="L118" s="190" t="s">
        <v>965</v>
      </c>
    </row>
    <row r="119" spans="1:12" ht="93.75" customHeight="1">
      <c r="A119" s="285"/>
      <c r="B119" s="237" t="s">
        <v>245</v>
      </c>
      <c r="C119" s="262">
        <v>3</v>
      </c>
      <c r="D119" s="202" t="s">
        <v>63</v>
      </c>
      <c r="E119" s="56" t="str">
        <f>IF(D119="✓","3","0")</f>
        <v>0</v>
      </c>
      <c r="F119" s="56">
        <f t="shared" ref="F119:F121" si="15">VALUE(E119)</f>
        <v>0</v>
      </c>
      <c r="G119" s="286"/>
      <c r="H119" s="284"/>
      <c r="I119" s="283"/>
      <c r="J119" s="288"/>
      <c r="K119" s="267" t="s">
        <v>966</v>
      </c>
      <c r="L119" s="190" t="s">
        <v>959</v>
      </c>
    </row>
    <row r="120" spans="1:12" ht="115.2">
      <c r="A120" s="285"/>
      <c r="B120" s="238" t="s">
        <v>246</v>
      </c>
      <c r="C120" s="262">
        <v>4</v>
      </c>
      <c r="D120" s="202" t="s">
        <v>63</v>
      </c>
      <c r="E120" s="56" t="str">
        <f>IF(D120="✓","4","0")</f>
        <v>0</v>
      </c>
      <c r="F120" s="56">
        <f t="shared" si="15"/>
        <v>0</v>
      </c>
      <c r="G120" s="286"/>
      <c r="H120" s="284"/>
      <c r="I120" s="283"/>
      <c r="J120" s="288"/>
      <c r="K120" s="267"/>
      <c r="L120" s="269"/>
    </row>
    <row r="121" spans="1:12" ht="106.5" customHeight="1">
      <c r="A121" s="285"/>
      <c r="B121" s="237" t="s">
        <v>247</v>
      </c>
      <c r="C121" s="262">
        <v>5</v>
      </c>
      <c r="D121" s="202" t="s">
        <v>63</v>
      </c>
      <c r="E121" s="56" t="str">
        <f>IF(D121="✓","5","0")</f>
        <v>0</v>
      </c>
      <c r="F121" s="56">
        <f t="shared" si="15"/>
        <v>0</v>
      </c>
      <c r="G121" s="286"/>
      <c r="H121" s="284"/>
      <c r="I121" s="283"/>
      <c r="J121" s="288"/>
      <c r="K121" s="267"/>
      <c r="L121" s="269"/>
    </row>
    <row r="122" spans="1:12" hidden="1">
      <c r="A122" s="263"/>
      <c r="B122" s="264"/>
      <c r="C122" s="262"/>
      <c r="F122" s="44">
        <f>SUM(F117:F121)</f>
        <v>2</v>
      </c>
      <c r="H122" s="264"/>
      <c r="I122" s="266"/>
      <c r="J122" s="63"/>
      <c r="K122" s="267"/>
      <c r="L122" s="269"/>
    </row>
    <row r="123" spans="1:12" s="70" customFormat="1" ht="6" customHeight="1">
      <c r="A123" s="50"/>
      <c r="B123" s="50"/>
      <c r="C123" s="61"/>
      <c r="D123" s="199"/>
      <c r="E123" s="48"/>
      <c r="F123" s="48"/>
      <c r="G123" s="199"/>
      <c r="H123" s="43"/>
      <c r="I123" s="51"/>
      <c r="J123" s="52"/>
      <c r="K123" s="184"/>
      <c r="L123" s="50"/>
    </row>
    <row r="124" spans="1:12" ht="47.1" customHeight="1">
      <c r="A124" s="112" t="s">
        <v>248</v>
      </c>
      <c r="B124" s="66" t="s">
        <v>249</v>
      </c>
      <c r="C124" s="262">
        <v>1</v>
      </c>
      <c r="D124" s="202" t="s">
        <v>72</v>
      </c>
      <c r="E124" s="56" t="str">
        <f>IF(D124="✓","1","0")</f>
        <v>1</v>
      </c>
      <c r="F124" s="56">
        <f>VALUE(E124)</f>
        <v>1</v>
      </c>
      <c r="G124" s="286"/>
      <c r="H124" s="284" t="s">
        <v>250</v>
      </c>
      <c r="I124" s="283" t="s">
        <v>251</v>
      </c>
      <c r="J124" s="284" t="s">
        <v>252</v>
      </c>
      <c r="K124" s="267" t="s">
        <v>967</v>
      </c>
      <c r="L124" s="190" t="s">
        <v>968</v>
      </c>
    </row>
    <row r="125" spans="1:12" ht="47.1" customHeight="1">
      <c r="A125" s="285" t="s">
        <v>253</v>
      </c>
      <c r="B125" s="65" t="s">
        <v>254</v>
      </c>
      <c r="C125" s="262">
        <v>2</v>
      </c>
      <c r="D125" s="202" t="s">
        <v>63</v>
      </c>
      <c r="E125" s="56" t="str">
        <f>IF(D125="✓","2","0")</f>
        <v>0</v>
      </c>
      <c r="F125" s="56">
        <f>VALUE(E125)</f>
        <v>0</v>
      </c>
      <c r="G125" s="286"/>
      <c r="H125" s="284"/>
      <c r="I125" s="287"/>
      <c r="J125" s="284"/>
      <c r="K125" s="267" t="s">
        <v>969</v>
      </c>
      <c r="L125" s="190" t="s">
        <v>255</v>
      </c>
    </row>
    <row r="126" spans="1:12" ht="78" customHeight="1">
      <c r="A126" s="285"/>
      <c r="B126" s="66" t="s">
        <v>256</v>
      </c>
      <c r="C126" s="262">
        <v>3</v>
      </c>
      <c r="D126" s="202" t="s">
        <v>63</v>
      </c>
      <c r="E126" s="56" t="str">
        <f>IF(D126="✓","3","0")</f>
        <v>0</v>
      </c>
      <c r="F126" s="56">
        <f t="shared" ref="F126:F128" si="16">VALUE(E126)</f>
        <v>0</v>
      </c>
      <c r="G126" s="286"/>
      <c r="H126" s="284"/>
      <c r="I126" s="287"/>
      <c r="J126" s="284"/>
      <c r="K126" s="267" t="s">
        <v>970</v>
      </c>
      <c r="L126" s="190" t="s">
        <v>257</v>
      </c>
    </row>
    <row r="127" spans="1:12" ht="74.25" customHeight="1">
      <c r="A127" s="285"/>
      <c r="B127" s="65" t="s">
        <v>258</v>
      </c>
      <c r="C127" s="262">
        <v>4</v>
      </c>
      <c r="D127" s="202" t="s">
        <v>63</v>
      </c>
      <c r="E127" s="56" t="str">
        <f>IF(D127="✓","4","0")</f>
        <v>0</v>
      </c>
      <c r="F127" s="56">
        <f t="shared" si="16"/>
        <v>0</v>
      </c>
      <c r="G127" s="286"/>
      <c r="H127" s="284"/>
      <c r="I127" s="287"/>
      <c r="J127" s="284"/>
      <c r="K127" s="267"/>
      <c r="L127" s="269"/>
    </row>
    <row r="128" spans="1:12" ht="80.25" customHeight="1">
      <c r="A128" s="285"/>
      <c r="B128" s="264" t="s">
        <v>259</v>
      </c>
      <c r="C128" s="262">
        <v>5</v>
      </c>
      <c r="D128" s="202" t="s">
        <v>63</v>
      </c>
      <c r="E128" s="56" t="str">
        <f>IF(D128="✓","5","0")</f>
        <v>0</v>
      </c>
      <c r="F128" s="56">
        <f t="shared" si="16"/>
        <v>0</v>
      </c>
      <c r="G128" s="286"/>
      <c r="H128" s="284"/>
      <c r="I128" s="287"/>
      <c r="J128" s="284"/>
      <c r="K128" s="267"/>
      <c r="L128" s="269"/>
    </row>
    <row r="129" spans="1:12" hidden="1">
      <c r="A129" s="263"/>
      <c r="B129" s="264"/>
      <c r="C129" s="262"/>
      <c r="D129" s="200"/>
      <c r="E129" s="262"/>
      <c r="F129" s="262">
        <f>SUM(F124:F128)</f>
        <v>1</v>
      </c>
      <c r="G129" s="200"/>
      <c r="H129" s="264"/>
      <c r="I129" s="266"/>
      <c r="J129" s="264"/>
      <c r="K129" s="267"/>
      <c r="L129" s="269"/>
    </row>
    <row r="130" spans="1:12" s="70" customFormat="1" ht="8.1" customHeight="1">
      <c r="A130" s="50"/>
      <c r="B130" s="50"/>
      <c r="C130" s="61"/>
      <c r="D130" s="199"/>
      <c r="E130" s="48"/>
      <c r="F130" s="48"/>
      <c r="G130" s="199"/>
      <c r="H130" s="43"/>
      <c r="I130" s="51"/>
      <c r="J130" s="52"/>
      <c r="K130" s="184"/>
      <c r="L130" s="50"/>
    </row>
    <row r="131" spans="1:12" ht="48" customHeight="1">
      <c r="A131" s="112" t="s">
        <v>260</v>
      </c>
      <c r="B131" s="68" t="s">
        <v>971</v>
      </c>
      <c r="C131" s="262">
        <v>1</v>
      </c>
      <c r="D131" s="202" t="s">
        <v>63</v>
      </c>
      <c r="E131" s="56" t="str">
        <f>IF(D131="✓","1","0")</f>
        <v>0</v>
      </c>
      <c r="F131" s="56">
        <f>VALUE(E131)</f>
        <v>0</v>
      </c>
      <c r="G131" s="286"/>
      <c r="H131" s="284" t="s">
        <v>261</v>
      </c>
      <c r="I131" s="283" t="s">
        <v>262</v>
      </c>
      <c r="J131" s="291" t="s">
        <v>263</v>
      </c>
      <c r="K131" s="267" t="s">
        <v>972</v>
      </c>
      <c r="L131" s="190" t="s">
        <v>264</v>
      </c>
    </row>
    <row r="132" spans="1:12" ht="48" customHeight="1">
      <c r="A132" s="285" t="s">
        <v>265</v>
      </c>
      <c r="B132" s="68" t="s">
        <v>266</v>
      </c>
      <c r="C132" s="262">
        <v>2</v>
      </c>
      <c r="D132" s="202" t="s">
        <v>72</v>
      </c>
      <c r="E132" s="56" t="str">
        <f>IF(D132="✓","2","0")</f>
        <v>2</v>
      </c>
      <c r="F132" s="56">
        <f>VALUE(E132)</f>
        <v>2</v>
      </c>
      <c r="G132" s="286"/>
      <c r="H132" s="284"/>
      <c r="I132" s="283"/>
      <c r="J132" s="291"/>
      <c r="K132" s="267" t="s">
        <v>973</v>
      </c>
      <c r="L132" s="190" t="s">
        <v>267</v>
      </c>
    </row>
    <row r="133" spans="1:12" ht="48" customHeight="1">
      <c r="A133" s="285"/>
      <c r="B133" s="66" t="s">
        <v>268</v>
      </c>
      <c r="C133" s="262">
        <v>3</v>
      </c>
      <c r="D133" s="202" t="s">
        <v>63</v>
      </c>
      <c r="E133" s="56" t="str">
        <f>IF(D133="✓","3","0")</f>
        <v>0</v>
      </c>
      <c r="F133" s="56">
        <f t="shared" ref="F133:F135" si="17">VALUE(E133)</f>
        <v>0</v>
      </c>
      <c r="G133" s="286"/>
      <c r="H133" s="284"/>
      <c r="I133" s="283"/>
      <c r="J133" s="291"/>
      <c r="K133" s="267"/>
      <c r="L133" s="269"/>
    </row>
    <row r="134" spans="1:12" ht="48" customHeight="1">
      <c r="A134" s="285"/>
      <c r="B134" s="73" t="s">
        <v>269</v>
      </c>
      <c r="C134" s="262">
        <v>4</v>
      </c>
      <c r="D134" s="202" t="s">
        <v>63</v>
      </c>
      <c r="E134" s="56" t="str">
        <f>IF(D134="✓","4","0")</f>
        <v>0</v>
      </c>
      <c r="F134" s="56">
        <f t="shared" si="17"/>
        <v>0</v>
      </c>
      <c r="G134" s="286"/>
      <c r="H134" s="284"/>
      <c r="I134" s="283"/>
      <c r="J134" s="291"/>
      <c r="K134" s="267"/>
      <c r="L134" s="269"/>
    </row>
    <row r="135" spans="1:12" ht="75" customHeight="1">
      <c r="A135" s="285"/>
      <c r="B135" s="66" t="s">
        <v>270</v>
      </c>
      <c r="C135" s="262">
        <v>5</v>
      </c>
      <c r="D135" s="202" t="s">
        <v>63</v>
      </c>
      <c r="E135" s="56" t="str">
        <f>IF(D135="✓","5","0")</f>
        <v>0</v>
      </c>
      <c r="F135" s="56">
        <f t="shared" si="17"/>
        <v>0</v>
      </c>
      <c r="G135" s="286"/>
      <c r="H135" s="284"/>
      <c r="I135" s="283"/>
      <c r="J135" s="291"/>
      <c r="K135" s="267"/>
      <c r="L135" s="269"/>
    </row>
    <row r="136" spans="1:12" hidden="1">
      <c r="A136" s="263"/>
      <c r="B136" s="264"/>
      <c r="C136" s="262"/>
      <c r="D136" s="200"/>
      <c r="E136" s="262"/>
      <c r="F136" s="262">
        <f>SUM(F131:F135)</f>
        <v>2</v>
      </c>
      <c r="G136" s="200"/>
      <c r="H136" s="264"/>
      <c r="I136" s="265"/>
      <c r="J136" s="264"/>
      <c r="K136" s="267"/>
      <c r="L136" s="269"/>
    </row>
    <row r="137" spans="1:12" s="71" customFormat="1" ht="8.1" customHeight="1">
      <c r="A137" s="50"/>
      <c r="B137" s="72"/>
      <c r="C137" s="61"/>
      <c r="D137" s="199"/>
      <c r="E137" s="48"/>
      <c r="F137" s="48"/>
      <c r="G137" s="199"/>
      <c r="H137" s="43"/>
      <c r="I137" s="51"/>
      <c r="J137" s="52"/>
      <c r="K137" s="184"/>
      <c r="L137" s="50"/>
    </row>
  </sheetData>
  <sheetProtection selectLockedCells="1"/>
  <mergeCells count="99">
    <mergeCell ref="C98:C101"/>
    <mergeCell ref="D98:D101"/>
    <mergeCell ref="G94:G101"/>
    <mergeCell ref="A95:A101"/>
    <mergeCell ref="B98:B101"/>
    <mergeCell ref="G131:G135"/>
    <mergeCell ref="G3:G7"/>
    <mergeCell ref="G17:G21"/>
    <mergeCell ref="G24:G28"/>
    <mergeCell ref="G38:G42"/>
    <mergeCell ref="G45:G49"/>
    <mergeCell ref="G10:G14"/>
    <mergeCell ref="G59:G63"/>
    <mergeCell ref="G66:G70"/>
    <mergeCell ref="J124:J128"/>
    <mergeCell ref="A104:A107"/>
    <mergeCell ref="A118:A121"/>
    <mergeCell ref="A125:A128"/>
    <mergeCell ref="H124:H128"/>
    <mergeCell ref="I124:I128"/>
    <mergeCell ref="A111:A114"/>
    <mergeCell ref="G103:G107"/>
    <mergeCell ref="G110:G114"/>
    <mergeCell ref="G117:G121"/>
    <mergeCell ref="G124:G128"/>
    <mergeCell ref="H103:H107"/>
    <mergeCell ref="I103:I107"/>
    <mergeCell ref="J103:J107"/>
    <mergeCell ref="H110:H114"/>
    <mergeCell ref="I110:I114"/>
    <mergeCell ref="J110:J114"/>
    <mergeCell ref="J87:J91"/>
    <mergeCell ref="G87:G91"/>
    <mergeCell ref="J94:J101"/>
    <mergeCell ref="I94:I101"/>
    <mergeCell ref="H94:H101"/>
    <mergeCell ref="H66:H70"/>
    <mergeCell ref="I66:I70"/>
    <mergeCell ref="J66:J70"/>
    <mergeCell ref="H59:H63"/>
    <mergeCell ref="I59:I63"/>
    <mergeCell ref="J59:J63"/>
    <mergeCell ref="A74:A77"/>
    <mergeCell ref="A81:A84"/>
    <mergeCell ref="A88:A91"/>
    <mergeCell ref="I73:I77"/>
    <mergeCell ref="H80:H84"/>
    <mergeCell ref="I80:I84"/>
    <mergeCell ref="H87:H91"/>
    <mergeCell ref="I87:I91"/>
    <mergeCell ref="G73:G77"/>
    <mergeCell ref="G80:G84"/>
    <mergeCell ref="J80:J84"/>
    <mergeCell ref="H73:H77"/>
    <mergeCell ref="A25:A28"/>
    <mergeCell ref="A39:A42"/>
    <mergeCell ref="A46:A49"/>
    <mergeCell ref="A60:A63"/>
    <mergeCell ref="A67:A70"/>
    <mergeCell ref="J73:J77"/>
    <mergeCell ref="H45:H49"/>
    <mergeCell ref="I45:I49"/>
    <mergeCell ref="J45:J49"/>
    <mergeCell ref="G52:G56"/>
    <mergeCell ref="H52:H56"/>
    <mergeCell ref="I52:I56"/>
    <mergeCell ref="J52:J56"/>
    <mergeCell ref="A53:A56"/>
    <mergeCell ref="K2:L2"/>
    <mergeCell ref="A132:A135"/>
    <mergeCell ref="H3:H7"/>
    <mergeCell ref="I3:I7"/>
    <mergeCell ref="J3:J7"/>
    <mergeCell ref="A4:A7"/>
    <mergeCell ref="H131:H135"/>
    <mergeCell ref="I131:I135"/>
    <mergeCell ref="J131:J135"/>
    <mergeCell ref="H38:H42"/>
    <mergeCell ref="I38:I42"/>
    <mergeCell ref="J38:J42"/>
    <mergeCell ref="H117:H121"/>
    <mergeCell ref="I117:I121"/>
    <mergeCell ref="J117:J121"/>
    <mergeCell ref="H10:H14"/>
    <mergeCell ref="I10:I14"/>
    <mergeCell ref="J10:J14"/>
    <mergeCell ref="A11:A14"/>
    <mergeCell ref="G31:G35"/>
    <mergeCell ref="H31:H35"/>
    <mergeCell ref="I31:I35"/>
    <mergeCell ref="J31:J35"/>
    <mergeCell ref="A32:A35"/>
    <mergeCell ref="A18:A21"/>
    <mergeCell ref="I17:I21"/>
    <mergeCell ref="J17:J21"/>
    <mergeCell ref="H17:H21"/>
    <mergeCell ref="H24:H28"/>
    <mergeCell ref="J24:J28"/>
    <mergeCell ref="I24:I28"/>
  </mergeCells>
  <conditionalFormatting sqref="D17:D22">
    <cfRule type="containsText" dxfId="81" priority="377" operator="containsText" text="✓">
      <formula>NOT(ISERROR(SEARCH("✓",D17)))</formula>
    </cfRule>
    <cfRule type="containsText" dxfId="80" priority="378" operator="containsText" text="✗">
      <formula>NOT(ISERROR(SEARCH("✗",D17)))</formula>
    </cfRule>
  </conditionalFormatting>
  <conditionalFormatting sqref="D24:D28">
    <cfRule type="containsText" dxfId="79" priority="35" operator="containsText" text="✓">
      <formula>NOT(ISERROR(SEARCH("✓",D24)))</formula>
    </cfRule>
    <cfRule type="containsText" dxfId="78" priority="36" operator="containsText" text="✗">
      <formula>NOT(ISERROR(SEARCH("✗",D24)))</formula>
    </cfRule>
  </conditionalFormatting>
  <conditionalFormatting sqref="D117:D121">
    <cfRule type="containsText" dxfId="77" priority="33" operator="containsText" text="✓">
      <formula>NOT(ISERROR(SEARCH("✓",D117)))</formula>
    </cfRule>
    <cfRule type="containsText" dxfId="76" priority="34" operator="containsText" text="✗">
      <formula>NOT(ISERROR(SEARCH("✗",D117)))</formula>
    </cfRule>
  </conditionalFormatting>
  <conditionalFormatting sqref="D131:D135">
    <cfRule type="containsText" dxfId="75" priority="31" operator="containsText" text="✓">
      <formula>NOT(ISERROR(SEARCH("✓",D131)))</formula>
    </cfRule>
    <cfRule type="containsText" dxfId="74" priority="32" operator="containsText" text="✗">
      <formula>NOT(ISERROR(SEARCH("✗",D131)))</formula>
    </cfRule>
  </conditionalFormatting>
  <conditionalFormatting sqref="D66:D70">
    <cfRule type="containsText" dxfId="73" priority="29" operator="containsText" text="✓">
      <formula>NOT(ISERROR(SEARCH("✓",D66)))</formula>
    </cfRule>
    <cfRule type="containsText" dxfId="72" priority="30" operator="containsText" text="✗">
      <formula>NOT(ISERROR(SEARCH("✗",D66)))</formula>
    </cfRule>
  </conditionalFormatting>
  <conditionalFormatting sqref="D38:D42">
    <cfRule type="containsText" dxfId="71" priority="27" operator="containsText" text="✓">
      <formula>NOT(ISERROR(SEARCH("✓",D38)))</formula>
    </cfRule>
    <cfRule type="containsText" dxfId="70" priority="28" operator="containsText" text="✗">
      <formula>NOT(ISERROR(SEARCH("✗",D38)))</formula>
    </cfRule>
  </conditionalFormatting>
  <conditionalFormatting sqref="D87:D91">
    <cfRule type="containsText" dxfId="69" priority="25" operator="containsText" text="✓">
      <formula>NOT(ISERROR(SEARCH("✓",D87)))</formula>
    </cfRule>
    <cfRule type="containsText" dxfId="68" priority="26" operator="containsText" text="✗">
      <formula>NOT(ISERROR(SEARCH("✗",D87)))</formula>
    </cfRule>
  </conditionalFormatting>
  <conditionalFormatting sqref="D124:D128">
    <cfRule type="containsText" dxfId="67" priority="23" operator="containsText" text="✓">
      <formula>NOT(ISERROR(SEARCH("✓",D124)))</formula>
    </cfRule>
    <cfRule type="containsText" dxfId="66" priority="24" operator="containsText" text="✗">
      <formula>NOT(ISERROR(SEARCH("✗",D124)))</formula>
    </cfRule>
  </conditionalFormatting>
  <conditionalFormatting sqref="D110:D114">
    <cfRule type="containsText" dxfId="65" priority="21" operator="containsText" text="✓">
      <formula>NOT(ISERROR(SEARCH("✓",D110)))</formula>
    </cfRule>
    <cfRule type="containsText" dxfId="64" priority="22" operator="containsText" text="✗">
      <formula>NOT(ISERROR(SEARCH("✗",D110)))</formula>
    </cfRule>
  </conditionalFormatting>
  <conditionalFormatting sqref="D103:D107">
    <cfRule type="containsText" dxfId="63" priority="19" operator="containsText" text="✓">
      <formula>NOT(ISERROR(SEARCH("✓",D103)))</formula>
    </cfRule>
    <cfRule type="containsText" dxfId="62" priority="20" operator="containsText" text="✗">
      <formula>NOT(ISERROR(SEARCH("✗",D103)))</formula>
    </cfRule>
  </conditionalFormatting>
  <conditionalFormatting sqref="D45:D49">
    <cfRule type="containsText" dxfId="61" priority="17" operator="containsText" text="✓">
      <formula>NOT(ISERROR(SEARCH("✓",D45)))</formula>
    </cfRule>
    <cfRule type="containsText" dxfId="60" priority="18" operator="containsText" text="✗">
      <formula>NOT(ISERROR(SEARCH("✗",D45)))</formula>
    </cfRule>
  </conditionalFormatting>
  <conditionalFormatting sqref="D59:D63">
    <cfRule type="containsText" dxfId="59" priority="15" operator="containsText" text="✓">
      <formula>NOT(ISERROR(SEARCH("✓",D59)))</formula>
    </cfRule>
    <cfRule type="containsText" dxfId="58" priority="16" operator="containsText" text="✗">
      <formula>NOT(ISERROR(SEARCH("✗",D59)))</formula>
    </cfRule>
  </conditionalFormatting>
  <conditionalFormatting sqref="D80:D84">
    <cfRule type="containsText" dxfId="57" priority="13" operator="containsText" text="✓">
      <formula>NOT(ISERROR(SEARCH("✓",D80)))</formula>
    </cfRule>
    <cfRule type="containsText" dxfId="56" priority="14" operator="containsText" text="✗">
      <formula>NOT(ISERROR(SEARCH("✗",D80)))</formula>
    </cfRule>
  </conditionalFormatting>
  <conditionalFormatting sqref="D94:D98">
    <cfRule type="containsText" dxfId="55" priority="11" operator="containsText" text="✓">
      <formula>NOT(ISERROR(SEARCH("✓",D94)))</formula>
    </cfRule>
    <cfRule type="containsText" dxfId="54" priority="12" operator="containsText" text="✗">
      <formula>NOT(ISERROR(SEARCH("✗",D94)))</formula>
    </cfRule>
  </conditionalFormatting>
  <conditionalFormatting sqref="D73:D77">
    <cfRule type="containsText" dxfId="53" priority="9" operator="containsText" text="✓">
      <formula>NOT(ISERROR(SEARCH("✓",D73)))</formula>
    </cfRule>
    <cfRule type="containsText" dxfId="52" priority="10" operator="containsText" text="✗">
      <formula>NOT(ISERROR(SEARCH("✗",D73)))</formula>
    </cfRule>
  </conditionalFormatting>
  <conditionalFormatting sqref="D3:D8">
    <cfRule type="containsText" dxfId="51" priority="7" operator="containsText" text="✓">
      <formula>NOT(ISERROR(SEARCH("✓",D3)))</formula>
    </cfRule>
    <cfRule type="containsText" dxfId="50" priority="8" operator="containsText" text="✗">
      <formula>NOT(ISERROR(SEARCH("✗",D3)))</formula>
    </cfRule>
  </conditionalFormatting>
  <conditionalFormatting sqref="D10:D15">
    <cfRule type="containsText" dxfId="49" priority="5" operator="containsText" text="✓">
      <formula>NOT(ISERROR(SEARCH("✓",D10)))</formula>
    </cfRule>
    <cfRule type="containsText" dxfId="48" priority="6" operator="containsText" text="✗">
      <formula>NOT(ISERROR(SEARCH("✗",D10)))</formula>
    </cfRule>
  </conditionalFormatting>
  <conditionalFormatting sqref="D31:D35">
    <cfRule type="containsText" dxfId="47" priority="3" operator="containsText" text="✓">
      <formula>NOT(ISERROR(SEARCH("✓",D31)))</formula>
    </cfRule>
    <cfRule type="containsText" dxfId="46" priority="4" operator="containsText" text="✗">
      <formula>NOT(ISERROR(SEARCH("✗",D31)))</formula>
    </cfRule>
  </conditionalFormatting>
  <conditionalFormatting sqref="D52:D56">
    <cfRule type="containsText" dxfId="45" priority="1" operator="containsText" text="✓">
      <formula>NOT(ISERROR(SEARCH("✓",D52)))</formula>
    </cfRule>
    <cfRule type="containsText" dxfId="44" priority="2" operator="containsText" text="✗">
      <formula>NOT(ISERROR(SEARCH("✗",D52)))</formula>
    </cfRule>
  </conditionalFormatting>
  <hyperlinks>
    <hyperlink ref="L3" r:id="rId1" xr:uid="{00000000-0004-0000-0300-000000000000}"/>
    <hyperlink ref="L66" r:id="rId2" xr:uid="{00000000-0004-0000-0300-000001000000}"/>
    <hyperlink ref="L17" r:id="rId3" xr:uid="{00000000-0004-0000-0300-000002000000}"/>
    <hyperlink ref="L18" r:id="rId4" xr:uid="{00000000-0004-0000-0300-000003000000}"/>
    <hyperlink ref="L19" r:id="rId5" xr:uid="{00000000-0004-0000-0300-000004000000}"/>
    <hyperlink ref="L25" r:id="rId6" xr:uid="{00000000-0004-0000-0300-000005000000}"/>
    <hyperlink ref="L26" r:id="rId7" xr:uid="{00000000-0004-0000-0300-000006000000}"/>
    <hyperlink ref="L24" r:id="rId8" xr:uid="{00000000-0004-0000-0300-000007000000}"/>
    <hyperlink ref="L40" r:id="rId9" xr:uid="{00000000-0004-0000-0300-000008000000}"/>
    <hyperlink ref="L45" r:id="rId10" xr:uid="{00000000-0004-0000-0300-000009000000}"/>
    <hyperlink ref="L46" r:id="rId11" xr:uid="{00000000-0004-0000-0300-00000A000000}"/>
    <hyperlink ref="L47" r:id="rId12" xr:uid="{00000000-0004-0000-0300-00000B000000}"/>
    <hyperlink ref="L62" r:id="rId13" display="https://www.records.nsw.gov.au/recordkeeping/advice/monitoring/records-management-assessment-tool" xr:uid="{00000000-0004-0000-0300-00000C000000}"/>
    <hyperlink ref="L60" r:id="rId14" xr:uid="{00000000-0004-0000-0300-00000D000000}"/>
    <hyperlink ref="L59" r:id="rId15" xr:uid="{00000000-0004-0000-0300-00000E000000}"/>
    <hyperlink ref="L73" r:id="rId16" xr:uid="{00000000-0004-0000-0300-000010000000}"/>
    <hyperlink ref="L80" r:id="rId17" xr:uid="{00000000-0004-0000-0300-000011000000}"/>
    <hyperlink ref="L131" r:id="rId18" xr:uid="{00000000-0004-0000-0300-000012000000}"/>
    <hyperlink ref="L132" r:id="rId19" xr:uid="{00000000-0004-0000-0300-000013000000}"/>
    <hyperlink ref="L126" r:id="rId20" xr:uid="{00000000-0004-0000-0300-000014000000}"/>
    <hyperlink ref="L125" r:id="rId21" xr:uid="{00000000-0004-0000-0300-000015000000}"/>
    <hyperlink ref="L75" r:id="rId22" xr:uid="{00000000-0004-0000-0300-000016000000}"/>
    <hyperlink ref="L82" r:id="rId23" xr:uid="{00000000-0004-0000-0300-000017000000}"/>
    <hyperlink ref="L87" r:id="rId24" xr:uid="{00000000-0004-0000-0300-000018000000}"/>
    <hyperlink ref="L89" r:id="rId25" xr:uid="{00000000-0004-0000-0300-000019000000}"/>
    <hyperlink ref="L4" r:id="rId26" xr:uid="{00000000-0004-0000-0300-00001A000000}"/>
    <hyperlink ref="L10" r:id="rId27" xr:uid="{00000000-0004-0000-0300-00001B000000}"/>
    <hyperlink ref="L11" r:id="rId28" xr:uid="{00000000-0004-0000-0300-00001C000000}"/>
    <hyperlink ref="L32" r:id="rId29" xr:uid="{00000000-0004-0000-0300-00001D000000}"/>
    <hyperlink ref="L33" r:id="rId30" xr:uid="{00000000-0004-0000-0300-00001E000000}"/>
    <hyperlink ref="L31" r:id="rId31" xr:uid="{00000000-0004-0000-0300-00001F000000}"/>
    <hyperlink ref="L52" r:id="rId32" xr:uid="{00000000-0004-0000-0300-000020000000}"/>
    <hyperlink ref="L53" r:id="rId33" xr:uid="{00000000-0004-0000-0300-000021000000}"/>
    <hyperlink ref="L54" r:id="rId34" xr:uid="{00000000-0004-0000-0300-000022000000}"/>
    <hyperlink ref="L38" r:id="rId35" xr:uid="{00000000-0004-0000-0300-000023000000}"/>
    <hyperlink ref="L97" r:id="rId36" xr:uid="{00000000-0004-0000-0300-000026000000}"/>
    <hyperlink ref="L98" r:id="rId37" xr:uid="{00000000-0004-0000-0300-000027000000}"/>
    <hyperlink ref="L100" r:id="rId38" xr:uid="{00000000-0004-0000-0300-000028000000}"/>
    <hyperlink ref="L91" r:id="rId39" xr:uid="{00000000-0004-0000-0300-000029000000}"/>
    <hyperlink ref="L55" r:id="rId40" xr:uid="{00000000-0004-0000-0300-00002A000000}"/>
    <hyperlink ref="L39" r:id="rId41" xr:uid="{4BEC7BBF-A3A5-40C7-92FA-0156712F126B}"/>
    <hyperlink ref="L41" r:id="rId42" xr:uid="{3A3CB28B-1A1A-42A6-839B-D667F61535D1}"/>
    <hyperlink ref="L42" r:id="rId43" xr:uid="{EF86C02D-F0A8-47C3-BF06-5508D82AF968}"/>
    <hyperlink ref="L56" r:id="rId44" xr:uid="{35BDE498-72ED-4C93-8D95-609FBF89D1FA}"/>
    <hyperlink ref="L67" r:id="rId45" xr:uid="{D570D5FA-9F42-4594-9C76-3C15091000C1}"/>
    <hyperlink ref="L70" r:id="rId46" xr:uid="{4FB4773F-5529-4680-9590-A9F78DB2D6B1}"/>
    <hyperlink ref="L69" r:id="rId47" xr:uid="{C8877C18-B77F-46D0-B82A-E3460A91824C}"/>
    <hyperlink ref="L74" r:id="rId48" xr:uid="{914C6B4C-6B20-4FED-A1C4-8606EE4C86FE}"/>
    <hyperlink ref="L76" r:id="rId49" xr:uid="{F0F2606E-DD14-4F91-BBA9-A535B32478C0}"/>
    <hyperlink ref="L81" r:id="rId50" xr:uid="{C531058B-423D-4EA9-B718-38C5BC24C9B5}"/>
    <hyperlink ref="L83" r:id="rId51" xr:uid="{CB5520A2-9033-496D-A5D6-F15385C7932D}"/>
    <hyperlink ref="L88" r:id="rId52" xr:uid="{ABB705F3-3A91-4FAD-9122-056DFBEDE03E}"/>
    <hyperlink ref="L90" r:id="rId53" xr:uid="{017612F1-1685-49EF-895D-48E58F078D17}"/>
    <hyperlink ref="L94" r:id="rId54" xr:uid="{8E98EB3E-248E-476C-BC51-EA5BFD4831E0}"/>
    <hyperlink ref="L95" r:id="rId55" xr:uid="{05EE4665-6A7A-4F15-A91A-E6FC35EAFE2F}"/>
    <hyperlink ref="L96" r:id="rId56" xr:uid="{6470A2AF-6EA0-4348-A74F-B5F93344F57F}"/>
    <hyperlink ref="L103" r:id="rId57" xr:uid="{B484F4F7-AC73-449E-A4AD-77A95FCE3D7D}"/>
    <hyperlink ref="L104" r:id="rId58" xr:uid="{BF39306C-91E1-4546-8880-BD4781724022}"/>
    <hyperlink ref="L110" r:id="rId59" xr:uid="{E3A192CC-E368-45AB-BE6A-24D1CB637647}"/>
    <hyperlink ref="L111" r:id="rId60" xr:uid="{F9BB0973-EEB9-4620-ADF1-AD687AF385A2}"/>
    <hyperlink ref="L112" r:id="rId61" xr:uid="{BE6AAC61-BEF8-4A84-81D7-6ACE897DEB16}"/>
    <hyperlink ref="L117" r:id="rId62" xr:uid="{0DA8803B-20A4-491A-AF3B-444A73777861}"/>
    <hyperlink ref="L118" r:id="rId63" xr:uid="{3ECBC0F2-6227-4B23-A130-BC4A22C64145}"/>
    <hyperlink ref="L119" r:id="rId64" xr:uid="{DBEF1F85-C60C-4F10-9A42-27CD18F45C57}"/>
    <hyperlink ref="L124" r:id="rId65" xr:uid="{04FF05A4-72C8-4F96-8975-71660B52D922}"/>
  </hyperlinks>
  <printOptions headings="1"/>
  <pageMargins left="0.7" right="0.7" top="0.75" bottom="0.75" header="0.3" footer="0.3"/>
  <pageSetup paperSize="8" orientation="landscape" r:id="rId6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Source!$A$30:$A$31</xm:f>
          </x14:formula1>
          <xm:sqref>D80:D84 D24:D28 D110:D114 D17:D22 D103:D107 D117:D121 D131:D135 D66:D70 D38:D42 D87:D91 D124:D128 D52:D56 D45:D49 D59:D63 D73:D77 D3:D8 D10:D15 D31:D35 D94:D98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1"/>
  <sheetViews>
    <sheetView topLeftCell="G1" zoomScale="75" zoomScaleNormal="75" workbookViewId="0">
      <selection activeCell="D4" sqref="D4"/>
    </sheetView>
  </sheetViews>
  <sheetFormatPr defaultColWidth="8.88671875" defaultRowHeight="15"/>
  <cols>
    <col min="1" max="1" width="8.88671875" style="25"/>
    <col min="2" max="2" width="60.6640625" style="26" customWidth="1"/>
    <col min="3" max="3" width="60.88671875" style="26" customWidth="1"/>
    <col min="4" max="4" width="8.88671875" style="27"/>
    <col min="5" max="5" width="60.88671875" style="25" customWidth="1"/>
    <col min="6" max="6" width="8.88671875" style="22"/>
    <col min="7" max="7" width="60.88671875" style="25" customWidth="1"/>
    <col min="8" max="8" width="8.88671875" style="22"/>
    <col min="9" max="9" width="60.88671875" style="25" customWidth="1"/>
    <col min="10" max="10" width="8.88671875" style="22"/>
    <col min="11" max="11" width="61.44140625" style="25" customWidth="1"/>
    <col min="12" max="12" width="8.88671875" style="22"/>
    <col min="13" max="16384" width="8.88671875" style="25"/>
  </cols>
  <sheetData>
    <row r="1" spans="1:12" s="22" customFormat="1" ht="26.1" customHeight="1">
      <c r="B1" s="23"/>
      <c r="C1" s="303" t="s">
        <v>51</v>
      </c>
      <c r="D1" s="304"/>
      <c r="E1" s="304"/>
      <c r="F1" s="304"/>
      <c r="G1" s="304"/>
      <c r="H1" s="304"/>
      <c r="I1" s="304"/>
      <c r="J1" s="304"/>
      <c r="K1" s="304"/>
      <c r="L1" s="304"/>
    </row>
    <row r="2" spans="1:12" s="24" customFormat="1" ht="32.1" customHeight="1">
      <c r="A2" s="305" t="s">
        <v>271</v>
      </c>
      <c r="B2" s="306"/>
      <c r="C2" s="30" t="s">
        <v>51</v>
      </c>
      <c r="D2" s="31" t="s">
        <v>53</v>
      </c>
      <c r="E2" s="32"/>
      <c r="F2" s="31" t="s">
        <v>53</v>
      </c>
      <c r="G2" s="32"/>
      <c r="H2" s="31" t="s">
        <v>53</v>
      </c>
      <c r="I2" s="32"/>
      <c r="J2" s="31" t="s">
        <v>53</v>
      </c>
      <c r="K2" s="32"/>
      <c r="L2" s="31" t="s">
        <v>53</v>
      </c>
    </row>
    <row r="3" spans="1:12" ht="75">
      <c r="A3" s="33">
        <v>1</v>
      </c>
      <c r="B3" s="34" t="s">
        <v>272</v>
      </c>
      <c r="C3" s="35" t="s">
        <v>273</v>
      </c>
      <c r="D3" s="36" t="s">
        <v>72</v>
      </c>
      <c r="E3" s="35" t="s">
        <v>274</v>
      </c>
      <c r="F3" s="36"/>
      <c r="G3" s="35" t="s">
        <v>275</v>
      </c>
      <c r="H3" s="36"/>
      <c r="I3" s="35" t="s">
        <v>276</v>
      </c>
      <c r="J3" s="36"/>
      <c r="K3" s="35" t="s">
        <v>277</v>
      </c>
      <c r="L3" s="36"/>
    </row>
    <row r="4" spans="1:12" ht="45">
      <c r="A4" s="33">
        <v>2</v>
      </c>
      <c r="B4" s="34" t="s">
        <v>278</v>
      </c>
      <c r="C4" s="35" t="s">
        <v>279</v>
      </c>
      <c r="D4" s="36"/>
      <c r="E4" s="35" t="s">
        <v>280</v>
      </c>
      <c r="F4" s="36"/>
      <c r="G4" s="35" t="s">
        <v>281</v>
      </c>
      <c r="H4" s="36"/>
      <c r="I4" s="35" t="s">
        <v>282</v>
      </c>
      <c r="J4" s="36"/>
      <c r="K4" s="35" t="s">
        <v>283</v>
      </c>
      <c r="L4" s="36" t="s">
        <v>72</v>
      </c>
    </row>
    <row r="5" spans="1:12" ht="75">
      <c r="A5" s="33">
        <v>3</v>
      </c>
      <c r="B5" s="34" t="s">
        <v>284</v>
      </c>
      <c r="C5" s="35" t="s">
        <v>285</v>
      </c>
      <c r="D5" s="36"/>
      <c r="E5" s="35" t="s">
        <v>286</v>
      </c>
      <c r="F5" s="36"/>
      <c r="G5" s="35" t="s">
        <v>287</v>
      </c>
      <c r="H5" s="36"/>
      <c r="I5" s="35" t="s">
        <v>288</v>
      </c>
      <c r="J5" s="36" t="s">
        <v>72</v>
      </c>
      <c r="K5" s="35" t="s">
        <v>289</v>
      </c>
      <c r="L5" s="36"/>
    </row>
    <row r="6" spans="1:12" ht="24.6">
      <c r="D6" s="28"/>
      <c r="F6" s="29"/>
      <c r="H6" s="28"/>
      <c r="J6" s="29"/>
      <c r="L6" s="29"/>
    </row>
    <row r="7" spans="1:12" ht="24.6">
      <c r="D7" s="28"/>
      <c r="F7" s="29"/>
      <c r="H7" s="28"/>
      <c r="J7" s="29"/>
      <c r="L7" s="29"/>
    </row>
    <row r="8" spans="1:12" ht="24.6">
      <c r="D8" s="28"/>
      <c r="F8" s="29"/>
      <c r="H8" s="29"/>
      <c r="J8" s="29"/>
      <c r="L8" s="29"/>
    </row>
    <row r="9" spans="1:12" ht="24.6">
      <c r="D9" s="28"/>
      <c r="F9" s="29"/>
      <c r="H9" s="29"/>
      <c r="J9" s="29"/>
      <c r="L9" s="29"/>
    </row>
    <row r="10" spans="1:12" ht="24.6">
      <c r="D10" s="28"/>
      <c r="F10" s="29"/>
      <c r="H10" s="29"/>
      <c r="J10" s="29"/>
      <c r="L10" s="29"/>
    </row>
    <row r="11" spans="1:12" ht="24.6">
      <c r="D11" s="28"/>
      <c r="F11" s="29"/>
      <c r="H11" s="29"/>
      <c r="J11" s="29"/>
      <c r="L11" s="29"/>
    </row>
    <row r="12" spans="1:12" ht="24.6">
      <c r="D12" s="28"/>
      <c r="F12" s="29"/>
      <c r="H12" s="29"/>
      <c r="J12" s="29"/>
      <c r="L12" s="29"/>
    </row>
    <row r="13" spans="1:12" ht="24.6">
      <c r="D13" s="28"/>
      <c r="F13" s="29"/>
      <c r="H13" s="29"/>
      <c r="J13" s="29"/>
      <c r="L13" s="29"/>
    </row>
    <row r="14" spans="1:12" ht="24.6">
      <c r="D14" s="28"/>
      <c r="F14" s="29"/>
      <c r="H14" s="29"/>
      <c r="J14" s="29"/>
      <c r="L14" s="29"/>
    </row>
    <row r="15" spans="1:12" ht="24.6">
      <c r="D15" s="28"/>
      <c r="F15" s="29"/>
      <c r="H15" s="29"/>
      <c r="J15" s="29"/>
      <c r="L15" s="29"/>
    </row>
    <row r="16" spans="1:12" ht="24.6">
      <c r="D16" s="28"/>
      <c r="F16" s="29"/>
      <c r="H16" s="29"/>
      <c r="J16" s="29"/>
      <c r="L16" s="29"/>
    </row>
    <row r="17" spans="2:12" ht="24.6">
      <c r="D17" s="28"/>
      <c r="F17" s="29"/>
      <c r="H17" s="29"/>
      <c r="J17" s="29"/>
      <c r="L17" s="29"/>
    </row>
    <row r="18" spans="2:12" ht="24.6">
      <c r="D18" s="28"/>
      <c r="F18" s="29"/>
      <c r="H18" s="29"/>
      <c r="J18" s="29"/>
      <c r="L18" s="29"/>
    </row>
    <row r="19" spans="2:12" ht="24.6">
      <c r="D19" s="28"/>
      <c r="F19" s="29"/>
      <c r="H19" s="29"/>
      <c r="J19" s="29"/>
      <c r="L19" s="29"/>
    </row>
    <row r="20" spans="2:12">
      <c r="B20" s="26" t="s">
        <v>290</v>
      </c>
      <c r="D20" s="27">
        <f>COUNTIF(D3:D5,"✓")</f>
        <v>1</v>
      </c>
      <c r="F20" s="27">
        <f>COUNTIF(F3:F5,"✓")</f>
        <v>0</v>
      </c>
      <c r="H20" s="27">
        <f>COUNTIF(H3:H5,"✓")</f>
        <v>0</v>
      </c>
      <c r="J20" s="27">
        <f>COUNTIF(J3:J5,"✓")</f>
        <v>1</v>
      </c>
      <c r="L20" s="27">
        <f>COUNTIF(L3:L5,"✓")</f>
        <v>1</v>
      </c>
    </row>
    <row r="21" spans="2:12">
      <c r="B21" s="26" t="s">
        <v>291</v>
      </c>
      <c r="D21" s="27">
        <f>D20*1</f>
        <v>1</v>
      </c>
      <c r="F21" s="27">
        <f>F20*2</f>
        <v>0</v>
      </c>
      <c r="H21" s="27">
        <f>H20*3</f>
        <v>0</v>
      </c>
      <c r="J21" s="27">
        <f>J20*4</f>
        <v>4</v>
      </c>
      <c r="L21" s="27">
        <f>L20*5</f>
        <v>5</v>
      </c>
    </row>
  </sheetData>
  <mergeCells count="2">
    <mergeCell ref="C1:L1"/>
    <mergeCell ref="A2:B2"/>
  </mergeCells>
  <conditionalFormatting sqref="D3:D5 D7:D8">
    <cfRule type="cellIs" dxfId="43" priority="9" operator="equal">
      <formula>"✓"</formula>
    </cfRule>
  </conditionalFormatting>
  <conditionalFormatting sqref="L3:L5">
    <cfRule type="cellIs" dxfId="42" priority="8" operator="equal">
      <formula>"✓"</formula>
    </cfRule>
  </conditionalFormatting>
  <conditionalFormatting sqref="H3:H7">
    <cfRule type="cellIs" dxfId="41" priority="5" operator="equal">
      <formula>"✓"</formula>
    </cfRule>
    <cfRule type="cellIs" dxfId="40" priority="6" operator="equal">
      <formula>"✓$I$31"</formula>
    </cfRule>
    <cfRule type="colorScale" priority="7">
      <colorScale>
        <cfvo type="min"/>
        <cfvo type="percentile" val="50"/>
        <cfvo type="max"/>
        <color rgb="FFF8696B"/>
        <color rgb="FFFFEB84"/>
        <color rgb="FF63BE7B"/>
      </colorScale>
    </cfRule>
  </conditionalFormatting>
  <conditionalFormatting sqref="F3:F5">
    <cfRule type="cellIs" dxfId="39" priority="4" operator="equal">
      <formula>"✓"</formula>
    </cfRule>
  </conditionalFormatting>
  <conditionalFormatting sqref="J5">
    <cfRule type="cellIs" dxfId="38" priority="3" operator="equal">
      <formula>"✓"</formula>
    </cfRule>
  </conditionalFormatting>
  <conditionalFormatting sqref="D5 D7:D8">
    <cfRule type="cellIs" dxfId="37" priority="2" operator="equal">
      <formula>"✓"</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Source!$A$30:$A$31</xm:f>
          </x14:formula1>
          <xm:sqref>D3:D8 F3:F5 L3:L5 J3:J5 H3:H6</xm:sqref>
        </x14:dataValidation>
        <x14:dataValidation type="list" showInputMessage="1" showErrorMessage="1" xr:uid="{00000000-0002-0000-0400-000001000000}">
          <x14:formula1>
            <xm:f>Source!$A$30:$A$31(AND(LEN(D7)=0,LEN(F3)=0))</xm:f>
          </x14:formula1>
          <xm:sqref>H7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92"/>
  <sheetViews>
    <sheetView showGridLines="0" topLeftCell="A3" zoomScale="75" workbookViewId="0">
      <selection activeCell="C1" sqref="C1"/>
    </sheetView>
  </sheetViews>
  <sheetFormatPr defaultColWidth="11.44140625" defaultRowHeight="14.4"/>
  <cols>
    <col min="1" max="1" width="11.44140625" bestFit="1" customWidth="1"/>
    <col min="2" max="2" width="4.109375" customWidth="1"/>
    <col min="3" max="3" width="4.6640625" customWidth="1"/>
    <col min="4" max="4" width="30.33203125" bestFit="1" customWidth="1"/>
    <col min="5" max="5" width="40.44140625" style="181" customWidth="1"/>
    <col min="6" max="6" width="15.33203125" style="44" customWidth="1"/>
    <col min="7" max="7" width="34" style="44" customWidth="1"/>
    <col min="8" max="8" width="33.44140625" style="44" customWidth="1"/>
    <col min="9" max="9" width="2.6640625" style="44" hidden="1" customWidth="1"/>
    <col min="10" max="10" width="24.88671875" style="44" customWidth="1"/>
    <col min="11" max="11" width="16" style="44" customWidth="1"/>
    <col min="12" max="12" width="16.33203125" style="44" customWidth="1"/>
    <col min="13" max="13" width="6.44140625" style="44" hidden="1" customWidth="1"/>
    <col min="14" max="14" width="4.88671875" style="44" hidden="1" customWidth="1"/>
    <col min="15" max="15" width="4.88671875" style="221" hidden="1" customWidth="1"/>
    <col min="16" max="16" width="6" style="116" customWidth="1"/>
    <col min="17" max="17" width="5.109375" style="116" customWidth="1"/>
    <col min="18" max="18" width="10.88671875" style="116" customWidth="1"/>
    <col min="19" max="19" width="15" customWidth="1"/>
    <col min="20" max="20" width="3.6640625" customWidth="1"/>
    <col min="21" max="21" width="3" customWidth="1"/>
    <col min="22" max="22" width="3.33203125" customWidth="1"/>
    <col min="23" max="23" width="3.6640625" customWidth="1"/>
  </cols>
  <sheetData>
    <row r="1" spans="1:18" ht="15" thickBot="1">
      <c r="B1" s="94"/>
      <c r="C1" s="94"/>
      <c r="D1" s="94"/>
      <c r="E1" s="118"/>
      <c r="F1" s="119"/>
      <c r="G1" s="119"/>
      <c r="H1" s="119"/>
      <c r="I1" s="119"/>
      <c r="J1" s="119"/>
      <c r="K1" s="119"/>
      <c r="L1" s="119"/>
      <c r="M1" s="119"/>
      <c r="N1" s="119"/>
      <c r="O1" s="220"/>
      <c r="P1" s="120"/>
      <c r="Q1" s="120"/>
      <c r="R1"/>
    </row>
    <row r="2" spans="1:18">
      <c r="A2" s="97"/>
      <c r="E2" s="264"/>
      <c r="P2" s="5"/>
      <c r="Q2" s="96"/>
      <c r="R2"/>
    </row>
    <row r="3" spans="1:18" s="117" customFormat="1" ht="78" customHeight="1">
      <c r="A3" s="80"/>
      <c r="B3"/>
      <c r="C3" s="7"/>
      <c r="D3" s="260"/>
      <c r="E3" s="279" t="s">
        <v>292</v>
      </c>
      <c r="F3" s="279"/>
      <c r="G3" s="279"/>
      <c r="H3" s="279"/>
      <c r="I3" s="279"/>
      <c r="J3" s="279"/>
      <c r="K3" s="279"/>
      <c r="L3" s="279"/>
      <c r="M3" s="187"/>
      <c r="N3" s="187"/>
      <c r="O3" s="187"/>
      <c r="P3" s="5"/>
      <c r="Q3" s="97"/>
      <c r="R3" s="7"/>
    </row>
    <row r="4" spans="1:18" ht="24.9" customHeight="1">
      <c r="A4" s="97"/>
      <c r="C4" s="218"/>
      <c r="D4" s="218"/>
      <c r="E4" s="122"/>
      <c r="F4" s="123"/>
      <c r="G4" s="123"/>
      <c r="H4" s="123"/>
      <c r="I4" s="123"/>
      <c r="J4" s="123"/>
      <c r="K4" s="124"/>
      <c r="L4" s="152"/>
      <c r="M4" s="124"/>
      <c r="N4" s="124"/>
      <c r="O4" s="125"/>
      <c r="P4" s="126"/>
      <c r="Q4" s="97"/>
      <c r="R4"/>
    </row>
    <row r="5" spans="1:18" ht="28.8">
      <c r="A5" s="97"/>
      <c r="C5" s="218"/>
      <c r="D5" s="195" t="s">
        <v>293</v>
      </c>
      <c r="E5" s="195" t="s">
        <v>294</v>
      </c>
      <c r="F5" s="138" t="s">
        <v>295</v>
      </c>
      <c r="G5" s="320" t="s">
        <v>296</v>
      </c>
      <c r="H5" s="320"/>
      <c r="I5" s="320"/>
      <c r="J5" s="320"/>
      <c r="K5" s="139" t="s">
        <v>297</v>
      </c>
      <c r="L5" s="151" t="s">
        <v>298</v>
      </c>
      <c r="M5" s="127"/>
      <c r="N5" s="127"/>
      <c r="O5" s="125"/>
      <c r="P5" s="191"/>
      <c r="Q5" s="97"/>
      <c r="R5"/>
    </row>
    <row r="6" spans="1:18" ht="81" customHeight="1">
      <c r="A6" s="97"/>
      <c r="C6" s="218"/>
      <c r="D6" s="222" t="s">
        <v>299</v>
      </c>
      <c r="E6" s="219" t="str">
        <f>RMAT!A3</f>
        <v>Q1. High Risk / High Value Business &amp; Systems</v>
      </c>
      <c r="F6" s="223">
        <f>RMAT!F8</f>
        <v>3</v>
      </c>
      <c r="G6" s="314" t="str">
        <f>IF(RMAT!D3="✓",RMAT!B3,IF(RMAT!D4="✓",RMAT!B4,IF(RMAT!D5="✓",RMAT!B5,IF(RMAT!D6="✓",RMAT!B6,IF(RMAT!D7="✓",RMAT!B7)))))</f>
        <v>The organisation (or business unit) has formally identified its high risk / high value information assets. There is a complete, single view of high risk / high value information assets (e.g. in a specific document, spreadsheet, or register).</v>
      </c>
      <c r="H6" s="314"/>
      <c r="I6" s="314"/>
      <c r="J6" s="314"/>
      <c r="K6" s="142">
        <v>3</v>
      </c>
      <c r="L6" s="308">
        <f>SUM(M6:M14)/45</f>
        <v>0.57777777777777772</v>
      </c>
      <c r="M6" s="128">
        <f t="shared" ref="M6:M24" si="0">VALUE(F6)</f>
        <v>3</v>
      </c>
      <c r="N6" s="129"/>
      <c r="O6" s="125"/>
      <c r="P6" s="191"/>
      <c r="Q6" s="97"/>
      <c r="R6"/>
    </row>
    <row r="7" spans="1:18" ht="81" customHeight="1">
      <c r="A7" s="97"/>
      <c r="C7" s="218"/>
      <c r="D7" s="222" t="s">
        <v>299</v>
      </c>
      <c r="E7" s="219" t="str">
        <f>RMAT!A10</f>
        <v>Q2. Information Risk</v>
      </c>
      <c r="F7" s="223">
        <f>RMAT!F15</f>
        <v>4</v>
      </c>
      <c r="G7" s="315" t="str">
        <f>IF(RMAT!D10="✓",RMAT!B10,IF(RMAT!D11="✓",RMAT!B11,IF(RMAT!D12="✓",RMAT!B12,IF(RMAT!D13="✓",RMAT!B13,IF(RMAT!D14="✓",RMAT!B14)))))</f>
        <v>The organisation (or business unit) has formally identified the information risks that could impact high risk / high value areas of the business. Risk mitigation for high risk / high value information assets is addressed through planned initiatives.</v>
      </c>
      <c r="H7" s="315"/>
      <c r="I7" s="315"/>
      <c r="J7" s="315"/>
      <c r="K7" s="142">
        <v>3</v>
      </c>
      <c r="L7" s="308"/>
      <c r="M7" s="128">
        <f t="shared" si="0"/>
        <v>4</v>
      </c>
      <c r="N7" s="129"/>
      <c r="O7" s="125"/>
      <c r="P7" s="191"/>
      <c r="Q7" s="97"/>
      <c r="R7"/>
    </row>
    <row r="8" spans="1:18" ht="81" customHeight="1">
      <c r="A8" s="97"/>
      <c r="C8" s="218"/>
      <c r="D8" s="224" t="s">
        <v>299</v>
      </c>
      <c r="E8" s="225" t="str">
        <f>RMAT!A17</f>
        <v>Q3. Senior Responsible Officer</v>
      </c>
      <c r="F8" s="226">
        <f>RMAT!F22</f>
        <v>1</v>
      </c>
      <c r="G8" s="315" t="str">
        <f>IF(RMAT!D17="✓",RMAT!B17,IF(RMAT!D18="✓",RMAT!B18,IF(RMAT!D19="✓",RMAT!B19,IF(RMAT!D20="✓",RMAT!B20,IF(RMAT!D21="✓",RMAT!B21)))))</f>
        <v>There is no senior executive oversight of the records and information management function.</v>
      </c>
      <c r="H8" s="315"/>
      <c r="I8" s="315"/>
      <c r="J8" s="315"/>
      <c r="K8" s="143">
        <v>3</v>
      </c>
      <c r="L8" s="308"/>
      <c r="M8" s="128">
        <f t="shared" si="0"/>
        <v>1</v>
      </c>
      <c r="N8" s="129"/>
      <c r="O8" s="125"/>
      <c r="P8" s="191"/>
      <c r="Q8" s="97"/>
      <c r="R8"/>
    </row>
    <row r="9" spans="1:18" ht="81" customHeight="1">
      <c r="A9" s="97"/>
      <c r="C9" s="218"/>
      <c r="D9" s="224" t="s">
        <v>299</v>
      </c>
      <c r="E9" s="225" t="str">
        <f>RMAT!A24</f>
        <v>Q4. Records &amp; Information Strategy</v>
      </c>
      <c r="F9" s="227">
        <f>RMAT!F29</f>
        <v>4</v>
      </c>
      <c r="G9" s="316" t="str">
        <f>IF(RMAT!D24="✓",RMAT!B24,IF(RMAT!D25="✓",RMAT!B25,IF(RMAT!D26="✓",RMAT!B26,IF(RMAT!D27="✓",RMAT!B27,IF(RMAT!D28="✓",RMAT!B28)))))</f>
        <v>The RIM strategy influences or is referenced by other strategies and policies. The organisation (or business unit) considers records and information management impacts during long-term planning, major projects or risk management activities. There is regular reporting on RIM initiatives and senior management actively supports the RIM strategic direction.</v>
      </c>
      <c r="H9" s="316"/>
      <c r="I9" s="316"/>
      <c r="J9" s="316"/>
      <c r="K9" s="143">
        <v>3</v>
      </c>
      <c r="L9" s="308"/>
      <c r="M9" s="128">
        <f t="shared" si="0"/>
        <v>4</v>
      </c>
      <c r="N9" s="129"/>
      <c r="O9" s="125"/>
      <c r="P9" s="191"/>
      <c r="Q9" s="97"/>
      <c r="R9"/>
    </row>
    <row r="10" spans="1:18" ht="81" customHeight="1">
      <c r="A10" s="97"/>
      <c r="C10" s="218"/>
      <c r="D10" s="224" t="s">
        <v>299</v>
      </c>
      <c r="E10" s="225" t="str">
        <f>RMAT!A31</f>
        <v>Q5. Records &amp; Information Policy</v>
      </c>
      <c r="F10" s="227">
        <f>RMAT!F36</f>
        <v>2</v>
      </c>
      <c r="G10" s="316" t="str">
        <f>IF(RMAT!D31="✓",RMAT!B31,IF(RMAT!D32="✓",RMAT!B32,IF(RMAT!D33="✓",RMAT!B33,IF(RMAT!D34="✓",RMAT!B34,IF(RMAT!D35="✓",RMAT!B25)))))</f>
        <v>The RIM policy is being developed or updated. Some teams or systems have documented procedures or business rules.</v>
      </c>
      <c r="H10" s="316"/>
      <c r="I10" s="316"/>
      <c r="J10" s="316"/>
      <c r="K10" s="143">
        <v>3</v>
      </c>
      <c r="L10" s="308"/>
      <c r="M10" s="128">
        <f t="shared" si="0"/>
        <v>2</v>
      </c>
      <c r="N10" s="129"/>
      <c r="O10" s="125"/>
      <c r="P10" s="191"/>
      <c r="Q10" s="97"/>
      <c r="R10"/>
    </row>
    <row r="11" spans="1:18" ht="81" customHeight="1">
      <c r="A11" s="97"/>
      <c r="C11" s="218"/>
      <c r="D11" s="224" t="s">
        <v>299</v>
      </c>
      <c r="E11" s="225" t="str">
        <f>RMAT!A38</f>
        <v>Q6. RIM Responsibilities</v>
      </c>
      <c r="F11" s="226">
        <f>RMAT!F43</f>
        <v>3</v>
      </c>
      <c r="G11" s="315" t="str">
        <f>IF(RMAT!D38="✓",RMAT!B38,IF(RMAT!D39="✓",RMAT!B39,IF(RMAT!D40="✓",RMAT!B40,IF(RMAT!D41="✓",RMAT!B41,IF(RMAT!D42="✓",RMAT!B42)))))</f>
        <v>Staff and contractors understand the RIM requirements of their role. They are familiar with the relevant policies and procedures. Roles and responsibilities are documented in all job descriptions, performance plans and codes of conduct. All staff receive RIM induction training as part of their on-boarding. A further program of RIM training is available to all staff and contractors.</v>
      </c>
      <c r="H11" s="315"/>
      <c r="I11" s="315"/>
      <c r="J11" s="315"/>
      <c r="K11" s="143">
        <v>3</v>
      </c>
      <c r="L11" s="308"/>
      <c r="M11" s="128">
        <f t="shared" si="0"/>
        <v>3</v>
      </c>
      <c r="N11" s="129"/>
      <c r="O11" s="125"/>
      <c r="P11" s="191"/>
      <c r="Q11" s="97"/>
      <c r="R11"/>
    </row>
    <row r="12" spans="1:18" ht="81" customHeight="1">
      <c r="A12" s="97"/>
      <c r="C12" s="218"/>
      <c r="D12" s="224" t="s">
        <v>299</v>
      </c>
      <c r="E12" s="225" t="str">
        <f>RMAT!A45</f>
        <v xml:space="preserve">Q7. Capability &amp; Capacity </v>
      </c>
      <c r="F12" s="226">
        <f>RMAT!F50</f>
        <v>3</v>
      </c>
      <c r="G12" s="315" t="str">
        <f>IF(RMAT!D45="✓",RMAT!B45,IF(RMAT!D46="✓",RMAT!B46,IF(RMAT!D47="✓",RMAT!B47,IF(RMAT!D48="✓",RMAT!B48,IF(RMAT!D49="✓",RMAT!B49)))))</f>
        <v>The organisation has skilled records and information management staff or access to appropriate skills to support good practice across the organisation (or business unit). They have regular access to professional development opportunities. RIM capability and capacity is regularly assessed and monitored against business needs.</v>
      </c>
      <c r="H12" s="315"/>
      <c r="I12" s="315"/>
      <c r="J12" s="315"/>
      <c r="K12" s="143">
        <v>3</v>
      </c>
      <c r="L12" s="308"/>
      <c r="M12" s="128">
        <f t="shared" si="0"/>
        <v>3</v>
      </c>
      <c r="N12" s="129"/>
      <c r="O12" s="125"/>
      <c r="P12" s="191"/>
      <c r="Q12" s="97"/>
      <c r="R12"/>
    </row>
    <row r="13" spans="1:18" ht="81" customHeight="1">
      <c r="A13" s="97"/>
      <c r="C13" s="218"/>
      <c r="D13" s="222" t="s">
        <v>299</v>
      </c>
      <c r="E13" s="225" t="str">
        <f>RMAT!A52</f>
        <v>Q8. Outsourcing &amp; Contracts</v>
      </c>
      <c r="F13" s="226">
        <f>RMAT!F57</f>
        <v>2</v>
      </c>
      <c r="G13" s="315" t="str">
        <f>IF(RMAT!D52="✓",RMAT!B52,IF(RMAT!D53="✓",RMAT!B53,IF(RMAT!D54="✓",RMAT!B54,IF(RMAT!D55="✓",RMAT!B55,IF(RMAT!D56="✓",RMAT!B56)))))</f>
        <v>Roles, responsibilities and requirements for records and information management are identified in some contracts for outsourced functions and collaborative arrangements. There is some monitoring of external parties to assess whether requirements are met. All parties are aware of the State records status of the records they hold.</v>
      </c>
      <c r="H13" s="315"/>
      <c r="I13" s="315"/>
      <c r="J13" s="315"/>
      <c r="K13" s="143">
        <v>3</v>
      </c>
      <c r="L13" s="308"/>
      <c r="M13" s="128">
        <f t="shared" si="0"/>
        <v>2</v>
      </c>
      <c r="N13" s="129"/>
      <c r="O13" s="125"/>
      <c r="P13" s="191"/>
      <c r="Q13" s="97"/>
      <c r="R13"/>
    </row>
    <row r="14" spans="1:18" ht="81" customHeight="1">
      <c r="A14" s="97"/>
      <c r="C14" s="218"/>
      <c r="D14" s="222" t="s">
        <v>299</v>
      </c>
      <c r="E14" s="225" t="str">
        <f>RMAT!A59</f>
        <v xml:space="preserve">Q9. Performance Monitoring </v>
      </c>
      <c r="F14" s="226">
        <f>RMAT!F64</f>
        <v>4</v>
      </c>
      <c r="G14" s="315" t="str">
        <f>IF(RMAT!D59="✓",RMAT!B59,IF(RMAT!D60="✓",RMAT!B60,IF(RMAT!D61="✓",RMAT!B61,IF(RMAT!D62="✓",RMAT!B62,IF(RMAT!D63="✓",RMAT!B63)))))</f>
        <v xml:space="preserve">RM performance is regularly monitored and reported across all information systems and business processes. Corrective actions to address non-compliance are systemic. Opportunities to improve performance are explored and implemented. </v>
      </c>
      <c r="H14" s="315"/>
      <c r="I14" s="315"/>
      <c r="J14" s="315"/>
      <c r="K14" s="143">
        <v>3</v>
      </c>
      <c r="L14" s="308"/>
      <c r="M14" s="128">
        <f t="shared" si="0"/>
        <v>4</v>
      </c>
      <c r="N14" s="129"/>
      <c r="O14" s="125"/>
      <c r="P14" s="191"/>
      <c r="Q14" s="97"/>
      <c r="R14"/>
    </row>
    <row r="15" spans="1:18" ht="81" customHeight="1">
      <c r="A15" s="97"/>
      <c r="C15" s="218"/>
      <c r="D15" s="228" t="s">
        <v>300</v>
      </c>
      <c r="E15" s="229" t="str">
        <f>RMAT!A66</f>
        <v>Q10. Security &amp; Protection</v>
      </c>
      <c r="F15" s="230">
        <f>RMAT!F71</f>
        <v>3</v>
      </c>
      <c r="G15" s="317" t="str">
        <f>IF(RMAT!D66="✓",RMAT!B66,IF(RMAT!D67="✓",RMAT!B67,IF(RMAT!D68="✓",RMAT!B68,IF(RMAT!D69="✓",RMAT!B69,IF(RMAT!D70="✓",RMAT!B70)))))</f>
        <v>Standard processes and controls are established and monitored across business processes and systems that have been identified as high risk or high value. There are appropriate protections in place for high risk / high value information assets (including third party storage providers and in transit). Security processes and controls are regularly tested.</v>
      </c>
      <c r="H15" s="317"/>
      <c r="I15" s="317"/>
      <c r="J15" s="317"/>
      <c r="K15" s="147">
        <v>3</v>
      </c>
      <c r="L15" s="309">
        <f>SUM(M15:M19)/25</f>
        <v>0.56000000000000005</v>
      </c>
      <c r="M15" s="128">
        <f t="shared" si="0"/>
        <v>3</v>
      </c>
      <c r="N15" s="129"/>
      <c r="O15" s="125"/>
      <c r="P15" s="191"/>
      <c r="Q15" s="97"/>
      <c r="R15"/>
    </row>
    <row r="16" spans="1:18" ht="81" customHeight="1">
      <c r="A16" s="97"/>
      <c r="C16" s="218"/>
      <c r="D16" s="228" t="s">
        <v>300</v>
      </c>
      <c r="E16" s="229" t="str">
        <f>RMAT!A73</f>
        <v xml:space="preserve">Q11. Search &amp; Discovery </v>
      </c>
      <c r="F16" s="230">
        <f>RMAT!F78</f>
        <v>1</v>
      </c>
      <c r="G16" s="317" t="str">
        <f>IF(RMAT!D73="✓",RMAT!B73,IF(RMAT!D74="✓",RMAT!B74,IF(RMAT!D75="✓",RMAT!B75,IF(RMAT!D76="✓",RMAT!B76,IF(RMAT!D77="✓",RMAT!B77)))))</f>
        <v>The organisation is unaware or has taken no steps to specifically address information accessibility and discoverability. Statistics and reports may indicate staff and contractors have difficulty searching and retrieving relevant and information and records.</v>
      </c>
      <c r="H16" s="317"/>
      <c r="I16" s="317"/>
      <c r="J16" s="317"/>
      <c r="K16" s="144">
        <v>3</v>
      </c>
      <c r="L16" s="310"/>
      <c r="M16" s="128">
        <f t="shared" si="0"/>
        <v>1</v>
      </c>
      <c r="N16" s="129"/>
      <c r="O16" s="125"/>
      <c r="P16" s="191"/>
      <c r="Q16" s="97"/>
      <c r="R16"/>
    </row>
    <row r="17" spans="1:18" ht="81" customHeight="1">
      <c r="A17" s="97"/>
      <c r="C17" s="218"/>
      <c r="D17" s="228" t="s">
        <v>300</v>
      </c>
      <c r="E17" s="229" t="str">
        <f>RMAT!A80</f>
        <v>Q12. Quality Records and Information</v>
      </c>
      <c r="F17" s="230">
        <f>RMAT!F85</f>
        <v>2</v>
      </c>
      <c r="G17" s="317" t="str">
        <f>IF(RMAT!D80="✓",RMAT!B80,IF(RMAT!D81="✓",RMAT!B81,IF(RMAT!D82="✓",RMAT!B82,IF(RMAT!D83="✓",RMAT!B83,IF(RMAT!D84="✓",RMAT!B84)))))</f>
        <v>Policies, business rules and procedures have been implemented in some business processes or systems. Localised practices aim to ensure that records and information are reliable and trustworthy. System audits or anecdotal evidence indicate information quality is variable across the organisation. Some steps have been taken to address business and user needs for records and information.</v>
      </c>
      <c r="H17" s="317"/>
      <c r="I17" s="317"/>
      <c r="J17" s="317"/>
      <c r="K17" s="144">
        <v>3</v>
      </c>
      <c r="L17" s="310"/>
      <c r="M17" s="128">
        <f t="shared" si="0"/>
        <v>2</v>
      </c>
      <c r="N17" s="129"/>
      <c r="O17" s="125"/>
      <c r="P17" s="191"/>
      <c r="Q17" s="97"/>
      <c r="R17"/>
    </row>
    <row r="18" spans="1:18" ht="81" customHeight="1">
      <c r="A18" s="97"/>
      <c r="C18" s="218"/>
      <c r="D18" s="228" t="s">
        <v>300</v>
      </c>
      <c r="E18" s="229" t="str">
        <f>RMAT!A87</f>
        <v>Q13. Use &amp; Re-Use</v>
      </c>
      <c r="F18" s="230">
        <f>RMAT!F92</f>
        <v>3</v>
      </c>
      <c r="G18" s="317" t="str">
        <f>IF(RMAT!D87="✓",RMAT!B87,IF(RMAT!D88="✓",RMAT!B88,IF(RMAT!D89="✓",RMAT!B89,IF(RMAT!D90="✓",RMAT!B90,IF(RMAT!D91="✓",RMAT!B91)))))</f>
        <v xml:space="preserve">Standard processes and controls for information use and re-use are established for information systems and business processes that have been identified as high risk or high value. Procedures for information collection, description and discovery support use and re-use, and minimise information duplication. </v>
      </c>
      <c r="H18" s="317"/>
      <c r="I18" s="317"/>
      <c r="J18" s="317"/>
      <c r="K18" s="149">
        <v>3</v>
      </c>
      <c r="L18" s="310"/>
      <c r="M18" s="128">
        <f t="shared" si="0"/>
        <v>3</v>
      </c>
      <c r="N18" s="129"/>
      <c r="O18" s="125"/>
      <c r="P18" s="191"/>
      <c r="Q18" s="97"/>
      <c r="R18"/>
    </row>
    <row r="19" spans="1:18" ht="84.9" customHeight="1">
      <c r="A19" s="97"/>
      <c r="C19" s="218"/>
      <c r="D19" s="228" t="s">
        <v>300</v>
      </c>
      <c r="E19" s="229" t="str">
        <f>RMAT!A94</f>
        <v xml:space="preserve">Q14. Systems Design </v>
      </c>
      <c r="F19" s="230">
        <f>RMAT!F99</f>
        <v>5</v>
      </c>
      <c r="G19" s="317" t="str">
        <f>IF(RMAT!D94="✓",RMAT!B94,IF(RMAT!D95="✓",RMAT!B95,IF(RMAT!D96="✓",RMAT!B96,IF(RMAT!D97="✓",RMAT!B97,IF(RMAT!D98="✓",RMAT!B98)))))</f>
        <v>Records and information management capabilities and minimum metadata are implemented across all new and upgraded IT systems or services. RIM expertise is fully involved in design, management and decommissioning of IT systems or services. Risks relating to IT systems or services that do not meet RIM requirements are mitigated.</v>
      </c>
      <c r="H19" s="317"/>
      <c r="I19" s="317"/>
      <c r="J19" s="317"/>
      <c r="K19" s="144">
        <v>3</v>
      </c>
      <c r="L19" s="310"/>
      <c r="M19" s="128">
        <f t="shared" si="0"/>
        <v>5</v>
      </c>
      <c r="N19" s="129"/>
      <c r="O19" s="125"/>
      <c r="P19" s="191"/>
      <c r="Q19" s="97"/>
      <c r="R19"/>
    </row>
    <row r="20" spans="1:18" ht="81" customHeight="1">
      <c r="A20" s="97"/>
      <c r="C20" s="218"/>
      <c r="D20" s="231" t="s">
        <v>301</v>
      </c>
      <c r="E20" s="232" t="str">
        <f>RMAT!A103</f>
        <v xml:space="preserve">Q15. Create, Collect, Capture </v>
      </c>
      <c r="F20" s="233">
        <f>RMAT!F108</f>
        <v>4</v>
      </c>
      <c r="G20" s="321" t="str">
        <f>IF(RMAT!D103="✓",RMAT!B103,IF(RMAT!D104="✓",RMAT!B104,IF(RMAT!D105="✓",RMAT!B105,IF(RMAT!D106="✓",RMAT!B106,IF(RMAT!D107="✓",RMAT!B107)))))</f>
        <v xml:space="preserve">Records and metadata are routinely created and managed as part of normal business practice. There are standard processes to capture records across all information systems and business processes. </v>
      </c>
      <c r="H20" s="321"/>
      <c r="I20" s="321"/>
      <c r="J20" s="321"/>
      <c r="K20" s="148">
        <v>3</v>
      </c>
      <c r="L20" s="311">
        <f>SUM(M20:M24)/25</f>
        <v>0.48</v>
      </c>
      <c r="M20" s="128">
        <f t="shared" si="0"/>
        <v>4</v>
      </c>
      <c r="N20" s="129"/>
      <c r="O20" s="125"/>
      <c r="P20" s="191"/>
      <c r="Q20" s="97"/>
      <c r="R20"/>
    </row>
    <row r="21" spans="1:18" ht="81" customHeight="1">
      <c r="A21" s="97"/>
      <c r="C21" s="218"/>
      <c r="D21" s="231" t="s">
        <v>301</v>
      </c>
      <c r="E21" s="232" t="str">
        <f>RMAT!A110</f>
        <v xml:space="preserve">Q16. Storage </v>
      </c>
      <c r="F21" s="233">
        <f>RMAT!F115</f>
        <v>3</v>
      </c>
      <c r="G21" s="321" t="str">
        <f>IF(RMAT!D110="✓",RMAT!B110,IF(RMAT!D111="✓",RMAT!B111,IF(RMAT!D112="✓",RMAT!B112,IF(RMAT!D113="✓",RMAT!B113,IF(RMAT!D114="✓",RMAT!B114)))))</f>
        <v xml:space="preserve">The organisation has actively addressed safe and accessible storage, including storage areas, for records and information in systems and business processes that have been identified as high risk or high value. </v>
      </c>
      <c r="H21" s="321"/>
      <c r="I21" s="321"/>
      <c r="J21" s="321"/>
      <c r="K21" s="145">
        <v>3</v>
      </c>
      <c r="L21" s="312"/>
      <c r="M21" s="128">
        <f t="shared" si="0"/>
        <v>3</v>
      </c>
      <c r="N21" s="129"/>
      <c r="O21" s="125"/>
      <c r="P21" s="192"/>
      <c r="Q21" s="121"/>
      <c r="R21"/>
    </row>
    <row r="22" spans="1:18" ht="81" customHeight="1">
      <c r="A22" s="97"/>
      <c r="C22" s="218"/>
      <c r="D22" s="231" t="s">
        <v>301</v>
      </c>
      <c r="E22" s="232" t="str">
        <f>RMAT!A117</f>
        <v>Q17. Retention &amp; Disposal</v>
      </c>
      <c r="F22" s="233">
        <f>RMAT!F122</f>
        <v>2</v>
      </c>
      <c r="G22" s="321" t="str">
        <f>IF(RMAT!D117="✓",RMAT!B117,IF(RMAT!D118="✓",RMAT!B118,IF(RMAT!D119="✓",RMAT!B119,IF(RMAT!D120="✓",RMAT!B120,IF(RMAT!D121="✓",RMAT!B121)))))</f>
        <v>Processes manage some records and information according to authorised disposal authorities. Disposal actions are implemented across some repositories and formats and are sometimes documented. The destruction of some physical or digital information is secure, complete and irreversible.</v>
      </c>
      <c r="H22" s="321"/>
      <c r="I22" s="321"/>
      <c r="J22" s="321"/>
      <c r="K22" s="145">
        <v>3</v>
      </c>
      <c r="L22" s="312"/>
      <c r="M22" s="128">
        <f t="shared" si="0"/>
        <v>2</v>
      </c>
      <c r="N22" s="129"/>
      <c r="O22" s="125"/>
      <c r="P22" s="191"/>
      <c r="Q22" s="97"/>
      <c r="R22"/>
    </row>
    <row r="23" spans="1:18" ht="81" customHeight="1">
      <c r="A23" s="97"/>
      <c r="C23" s="218"/>
      <c r="D23" s="231" t="s">
        <v>301</v>
      </c>
      <c r="E23" s="232" t="str">
        <f>RMAT!A124</f>
        <v xml:space="preserve">Q18. Transfer </v>
      </c>
      <c r="F23" s="233">
        <f>RMAT!F129</f>
        <v>1</v>
      </c>
      <c r="G23" s="321" t="str">
        <f>IF(RMAT!D124="✓",RMAT!B124,IF(RMAT!D125="✓",RMAT!B125,IF(RMAT!D126="✓",RMAT!B126,IF(RMAT!D127="✓",RMAT!B127,IF(RMAT!D128="✓",RMAT!B128)))))</f>
        <v xml:space="preserve">The organisation is unaware, or has not taken any steps or given explicit consideration to the transfer of records and information. </v>
      </c>
      <c r="H23" s="321"/>
      <c r="I23" s="321"/>
      <c r="J23" s="321"/>
      <c r="K23" s="150">
        <v>3</v>
      </c>
      <c r="L23" s="312"/>
      <c r="M23" s="128">
        <f t="shared" si="0"/>
        <v>1</v>
      </c>
      <c r="N23" s="129"/>
      <c r="O23" s="125"/>
      <c r="P23" s="191"/>
      <c r="Q23" s="97"/>
      <c r="R23"/>
    </row>
    <row r="24" spans="1:18" ht="81" customHeight="1">
      <c r="A24" s="97"/>
      <c r="C24" s="218"/>
      <c r="D24" s="231" t="s">
        <v>301</v>
      </c>
      <c r="E24" s="232" t="str">
        <f>RMAT!A131</f>
        <v>Q19. Access Directions</v>
      </c>
      <c r="F24" s="233">
        <f>RMAT!F136</f>
        <v>2</v>
      </c>
      <c r="G24" s="321" t="str">
        <f>IF(RMAT!D131="✓",RMAT!B131,IF(RMAT!D132="✓",RMAT!B132,IF(RMAT!D133="✓",RMAT!B133,IF(RMAT!D134="✓",RMAT!B134,IF(RMAT!D135="✓",RMAT!B135)))))</f>
        <v xml:space="preserve">There are some Access Directions in place. They are made on an ad hoc basis or in response to an application under s.54 of the Act. </v>
      </c>
      <c r="H24" s="321"/>
      <c r="I24" s="321"/>
      <c r="J24" s="321"/>
      <c r="K24" s="145">
        <v>3</v>
      </c>
      <c r="L24" s="313"/>
      <c r="M24" s="128">
        <f t="shared" si="0"/>
        <v>2</v>
      </c>
      <c r="N24" s="129"/>
      <c r="O24" s="125"/>
      <c r="P24" s="191"/>
      <c r="Q24" s="97"/>
      <c r="R24"/>
    </row>
    <row r="25" spans="1:18" ht="15.6">
      <c r="A25" s="97"/>
      <c r="C25" s="218"/>
      <c r="D25" s="234"/>
      <c r="E25" s="234"/>
      <c r="F25" s="234"/>
      <c r="G25" s="234"/>
      <c r="H25" s="234"/>
      <c r="I25" s="234"/>
      <c r="J25" s="234"/>
      <c r="K25" s="234"/>
      <c r="L25" s="234"/>
      <c r="M25" s="235"/>
      <c r="N25" s="235"/>
      <c r="O25" s="125"/>
      <c r="P25" s="191"/>
      <c r="Q25" s="97"/>
      <c r="R25"/>
    </row>
    <row r="26" spans="1:18" ht="15.6">
      <c r="A26" s="97"/>
      <c r="C26" s="218"/>
      <c r="D26" s="234"/>
      <c r="E26" s="136" t="s">
        <v>297</v>
      </c>
      <c r="F26" s="137"/>
      <c r="G26" s="137"/>
      <c r="H26" s="137"/>
      <c r="I26" s="137"/>
      <c r="J26" s="137"/>
      <c r="K26" s="137">
        <v>3</v>
      </c>
      <c r="L26" s="137"/>
      <c r="M26" s="127"/>
      <c r="N26" s="127"/>
      <c r="O26" s="125"/>
      <c r="P26" s="191"/>
      <c r="Q26" s="97"/>
      <c r="R26"/>
    </row>
    <row r="27" spans="1:18">
      <c r="A27" s="97"/>
      <c r="C27" s="218"/>
      <c r="D27" s="218"/>
      <c r="E27" s="218"/>
      <c r="F27" s="123"/>
      <c r="G27" s="123"/>
      <c r="H27" s="218"/>
      <c r="I27" s="218"/>
      <c r="J27" s="125"/>
      <c r="K27" s="126"/>
      <c r="L27" s="126"/>
      <c r="M27" s="125"/>
      <c r="N27" s="125"/>
      <c r="O27" s="125"/>
      <c r="P27" s="191"/>
      <c r="Q27" s="97"/>
      <c r="R27"/>
    </row>
    <row r="28" spans="1:18">
      <c r="A28" s="97"/>
      <c r="C28" s="218"/>
      <c r="D28" s="218"/>
      <c r="E28" s="218"/>
      <c r="F28" s="123"/>
      <c r="G28" s="123"/>
      <c r="H28" s="123"/>
      <c r="I28" s="307" t="s">
        <v>302</v>
      </c>
      <c r="J28" s="307"/>
      <c r="K28" s="307"/>
      <c r="L28" s="307"/>
      <c r="M28" s="125"/>
      <c r="N28" s="125"/>
      <c r="O28" s="125"/>
      <c r="P28" s="191"/>
      <c r="Q28" s="97"/>
      <c r="R28"/>
    </row>
    <row r="29" spans="1:18">
      <c r="A29" s="97"/>
      <c r="C29" s="218"/>
      <c r="D29" s="218"/>
      <c r="E29" s="218"/>
      <c r="F29" s="123"/>
      <c r="G29" s="123"/>
      <c r="H29" s="123"/>
      <c r="I29" s="318" t="s">
        <v>303</v>
      </c>
      <c r="J29" s="318"/>
      <c r="K29" s="318"/>
      <c r="L29" s="318"/>
      <c r="M29" s="125"/>
      <c r="N29" s="125"/>
      <c r="O29" s="125"/>
      <c r="P29" s="191"/>
      <c r="Q29" s="97"/>
      <c r="R29"/>
    </row>
    <row r="30" spans="1:18">
      <c r="A30" s="97"/>
      <c r="C30" s="218"/>
      <c r="D30" s="218"/>
      <c r="E30" s="218"/>
      <c r="F30" s="123"/>
      <c r="G30" s="123"/>
      <c r="H30" s="123"/>
      <c r="I30" s="307" t="s">
        <v>304</v>
      </c>
      <c r="J30" s="307"/>
      <c r="K30" s="307"/>
      <c r="L30" s="307"/>
      <c r="M30" s="125"/>
      <c r="N30" s="125"/>
      <c r="O30" s="125"/>
      <c r="P30" s="191"/>
      <c r="Q30" s="97"/>
      <c r="R30"/>
    </row>
    <row r="31" spans="1:18">
      <c r="A31" s="97"/>
      <c r="C31" s="218"/>
      <c r="D31" s="218"/>
      <c r="E31" s="218"/>
      <c r="F31" s="123"/>
      <c r="G31" s="123"/>
      <c r="H31" s="123"/>
      <c r="I31" s="319" t="s">
        <v>305</v>
      </c>
      <c r="J31" s="319"/>
      <c r="K31" s="319"/>
      <c r="L31" s="319"/>
      <c r="M31" s="125"/>
      <c r="N31" s="125"/>
      <c r="O31" s="125"/>
      <c r="P31" s="191"/>
      <c r="Q31" s="97"/>
      <c r="R31"/>
    </row>
    <row r="32" spans="1:18">
      <c r="A32" s="97"/>
      <c r="C32" s="218"/>
      <c r="D32" s="218"/>
      <c r="E32" s="218"/>
      <c r="F32" s="123"/>
      <c r="G32" s="123"/>
      <c r="H32" s="123"/>
      <c r="I32" s="123"/>
      <c r="J32" s="218"/>
      <c r="K32" s="125"/>
      <c r="L32" s="126"/>
      <c r="M32" s="125"/>
      <c r="N32" s="125"/>
      <c r="O32" s="125"/>
      <c r="P32" s="191"/>
      <c r="Q32" s="97"/>
      <c r="R32"/>
    </row>
    <row r="33" spans="1:18" ht="27.9" customHeight="1">
      <c r="A33" s="97"/>
      <c r="C33" s="218"/>
      <c r="D33" s="218"/>
      <c r="E33" s="218"/>
      <c r="F33" s="123"/>
      <c r="G33" s="123"/>
      <c r="H33" s="123"/>
      <c r="I33" s="123"/>
      <c r="J33" s="133" t="s">
        <v>57</v>
      </c>
      <c r="K33" s="134" t="s">
        <v>306</v>
      </c>
      <c r="L33" s="134" t="s">
        <v>307</v>
      </c>
      <c r="M33" s="125"/>
      <c r="N33" s="125"/>
      <c r="O33" s="125"/>
      <c r="P33" s="191"/>
      <c r="Q33" s="97"/>
      <c r="R33"/>
    </row>
    <row r="34" spans="1:18" ht="27.9" customHeight="1">
      <c r="A34" s="97"/>
      <c r="C34" s="218"/>
      <c r="D34" s="218"/>
      <c r="E34" s="218"/>
      <c r="F34" s="123"/>
      <c r="G34" s="123"/>
      <c r="H34" s="123"/>
      <c r="I34" s="123"/>
      <c r="J34" s="130" t="s">
        <v>99</v>
      </c>
      <c r="K34" s="140" t="s">
        <v>308</v>
      </c>
      <c r="L34" s="131">
        <f>VALUE(O34)</f>
        <v>2</v>
      </c>
      <c r="M34" s="126">
        <f>M9</f>
        <v>4</v>
      </c>
      <c r="N34" s="126">
        <f>M10</f>
        <v>2</v>
      </c>
      <c r="O34" s="125" t="str">
        <f>IF(AND(M34&gt;=3, N34&gt;=3), "3", "2")</f>
        <v>2</v>
      </c>
      <c r="P34" s="191"/>
      <c r="Q34" s="97"/>
      <c r="R34"/>
    </row>
    <row r="35" spans="1:18" ht="27.9" customHeight="1">
      <c r="A35" s="97"/>
      <c r="C35" s="218"/>
      <c r="D35" s="218"/>
      <c r="E35" s="218"/>
      <c r="F35" s="123"/>
      <c r="G35" s="123"/>
      <c r="H35" s="123"/>
      <c r="I35" s="123"/>
      <c r="J35" s="130" t="s">
        <v>309</v>
      </c>
      <c r="K35" s="140">
        <v>3</v>
      </c>
      <c r="L35" s="131">
        <f>M8</f>
        <v>1</v>
      </c>
      <c r="M35" s="125"/>
      <c r="N35" s="125"/>
      <c r="O35" s="125"/>
      <c r="P35" s="191"/>
      <c r="Q35" s="97"/>
      <c r="R35"/>
    </row>
    <row r="36" spans="1:18" ht="27.9" customHeight="1">
      <c r="A36" s="97"/>
      <c r="C36" s="218"/>
      <c r="D36" s="218"/>
      <c r="E36" s="218"/>
      <c r="F36" s="123"/>
      <c r="G36" s="123"/>
      <c r="H36" s="123"/>
      <c r="I36" s="123"/>
      <c r="J36" s="130" t="s">
        <v>310</v>
      </c>
      <c r="K36" s="140">
        <v>3</v>
      </c>
      <c r="L36" s="131">
        <f>M8</f>
        <v>1</v>
      </c>
      <c r="M36" s="125"/>
      <c r="N36" s="125"/>
      <c r="O36" s="125"/>
      <c r="P36" s="191"/>
      <c r="Q36" s="97"/>
      <c r="R36"/>
    </row>
    <row r="37" spans="1:18" ht="27.9" customHeight="1">
      <c r="A37" s="97"/>
      <c r="C37" s="218"/>
      <c r="D37" s="218"/>
      <c r="E37" s="218"/>
      <c r="F37" s="123"/>
      <c r="G37" s="123"/>
      <c r="H37" s="123"/>
      <c r="I37" s="123"/>
      <c r="J37" s="130" t="s">
        <v>131</v>
      </c>
      <c r="K37" s="140">
        <v>8</v>
      </c>
      <c r="L37" s="132">
        <f>M13</f>
        <v>2</v>
      </c>
      <c r="M37" s="125"/>
      <c r="N37" s="125"/>
      <c r="O37" s="125"/>
      <c r="P37" s="191"/>
      <c r="Q37" s="97"/>
      <c r="R37"/>
    </row>
    <row r="38" spans="1:18" ht="27.9" customHeight="1">
      <c r="A38" s="97"/>
      <c r="C38" s="218"/>
      <c r="D38" s="218"/>
      <c r="E38" s="218"/>
      <c r="F38" s="123"/>
      <c r="G38" s="123"/>
      <c r="H38" s="123"/>
      <c r="I38" s="123"/>
      <c r="J38" s="130" t="s">
        <v>311</v>
      </c>
      <c r="K38" s="140">
        <v>6</v>
      </c>
      <c r="L38" s="132">
        <f>M14</f>
        <v>4</v>
      </c>
      <c r="M38" s="125"/>
      <c r="N38" s="125"/>
      <c r="O38" s="125"/>
      <c r="P38" s="191"/>
      <c r="Q38" s="97"/>
      <c r="R38"/>
    </row>
    <row r="39" spans="1:18" ht="27.9" customHeight="1">
      <c r="A39" s="97"/>
      <c r="C39" s="218"/>
      <c r="D39" s="218"/>
      <c r="E39" s="218"/>
      <c r="F39" s="123"/>
      <c r="G39" s="123"/>
      <c r="H39" s="123"/>
      <c r="I39" s="123"/>
      <c r="J39" s="130" t="s">
        <v>312</v>
      </c>
      <c r="K39" s="140">
        <v>7</v>
      </c>
      <c r="L39" s="132">
        <f>M12</f>
        <v>3</v>
      </c>
      <c r="M39" s="125"/>
      <c r="N39" s="125"/>
      <c r="O39" s="125"/>
      <c r="P39" s="191"/>
      <c r="Q39" s="97"/>
      <c r="R39"/>
    </row>
    <row r="40" spans="1:18" ht="27.9" customHeight="1">
      <c r="A40" s="97"/>
      <c r="C40" s="218"/>
      <c r="D40" s="218"/>
      <c r="E40" s="218"/>
      <c r="F40" s="123"/>
      <c r="G40" s="123"/>
      <c r="H40" s="123"/>
      <c r="I40" s="123"/>
      <c r="J40" s="130" t="s">
        <v>313</v>
      </c>
      <c r="K40" s="140">
        <v>7</v>
      </c>
      <c r="L40" s="132">
        <f>M12</f>
        <v>3</v>
      </c>
      <c r="M40" s="125"/>
      <c r="N40" s="125"/>
      <c r="O40" s="125"/>
      <c r="P40" s="191"/>
      <c r="Q40" s="97"/>
      <c r="R40"/>
    </row>
    <row r="41" spans="1:18" ht="27.9" customHeight="1">
      <c r="A41" s="97"/>
      <c r="C41" s="218"/>
      <c r="D41" s="218"/>
      <c r="E41" s="218"/>
      <c r="F41" s="123"/>
      <c r="G41" s="123"/>
      <c r="H41" s="123"/>
      <c r="I41" s="123"/>
      <c r="J41" s="130" t="s">
        <v>151</v>
      </c>
      <c r="K41" s="140">
        <v>9</v>
      </c>
      <c r="L41" s="132">
        <f>M14</f>
        <v>4</v>
      </c>
      <c r="M41" s="126"/>
      <c r="N41" s="126"/>
      <c r="O41" s="125"/>
      <c r="P41" s="191"/>
      <c r="Q41" s="97"/>
      <c r="R41"/>
    </row>
    <row r="42" spans="1:18" ht="27.9" customHeight="1">
      <c r="A42" s="97"/>
      <c r="C42" s="218"/>
      <c r="D42" s="218"/>
      <c r="E42" s="218"/>
      <c r="F42" s="123"/>
      <c r="G42" s="123"/>
      <c r="H42" s="123"/>
      <c r="I42" s="123"/>
      <c r="J42" s="130" t="s">
        <v>314</v>
      </c>
      <c r="K42" s="140">
        <v>17</v>
      </c>
      <c r="L42" s="131">
        <f>M22</f>
        <v>2</v>
      </c>
      <c r="M42" s="125"/>
      <c r="N42" s="125"/>
      <c r="O42" s="125"/>
      <c r="P42" s="191"/>
      <c r="Q42" s="97"/>
      <c r="R42"/>
    </row>
    <row r="43" spans="1:18" ht="27.9" customHeight="1">
      <c r="A43" s="97"/>
      <c r="C43" s="218"/>
      <c r="D43" s="218"/>
      <c r="E43" s="218"/>
      <c r="F43" s="123"/>
      <c r="G43" s="123"/>
      <c r="H43" s="123"/>
      <c r="I43" s="123"/>
      <c r="J43" s="130" t="s">
        <v>65</v>
      </c>
      <c r="K43" s="140" t="s">
        <v>315</v>
      </c>
      <c r="L43" s="132">
        <f>M6</f>
        <v>3</v>
      </c>
      <c r="M43" s="126">
        <f>M6</f>
        <v>3</v>
      </c>
      <c r="N43" s="126">
        <f>M7</f>
        <v>4</v>
      </c>
      <c r="O43" s="125" t="str">
        <f>IF(AND(M43&gt;=3, N43&gt;=3), "3", "2")</f>
        <v>3</v>
      </c>
      <c r="P43" s="191"/>
      <c r="Q43" s="97"/>
      <c r="R43"/>
    </row>
    <row r="44" spans="1:18" ht="27.9" customHeight="1">
      <c r="A44" s="97"/>
      <c r="C44" s="218"/>
      <c r="D44" s="218"/>
      <c r="E44" s="218"/>
      <c r="F44" s="123"/>
      <c r="G44" s="123"/>
      <c r="H44" s="123"/>
      <c r="I44" s="123"/>
      <c r="J44" s="130" t="s">
        <v>316</v>
      </c>
      <c r="K44" s="140">
        <v>14</v>
      </c>
      <c r="L44" s="132">
        <f>M19</f>
        <v>5</v>
      </c>
      <c r="M44" s="125"/>
      <c r="N44" s="125"/>
      <c r="O44" s="125"/>
      <c r="P44" s="191"/>
      <c r="Q44" s="97"/>
      <c r="R44"/>
    </row>
    <row r="45" spans="1:18" ht="27.9" customHeight="1">
      <c r="A45" s="97"/>
      <c r="C45" s="218"/>
      <c r="D45" s="218"/>
      <c r="E45" s="218"/>
      <c r="F45" s="123"/>
      <c r="G45" s="123"/>
      <c r="H45" s="123"/>
      <c r="I45" s="123"/>
      <c r="J45" s="130" t="s">
        <v>317</v>
      </c>
      <c r="K45" s="140">
        <v>14</v>
      </c>
      <c r="L45" s="132">
        <f>M19</f>
        <v>5</v>
      </c>
      <c r="M45" s="125"/>
      <c r="N45" s="125"/>
      <c r="O45" s="125"/>
      <c r="P45" s="191"/>
      <c r="Q45" s="97"/>
      <c r="R45"/>
    </row>
    <row r="46" spans="1:18" ht="27.9" customHeight="1">
      <c r="A46" s="97"/>
      <c r="C46" s="218"/>
      <c r="D46" s="218"/>
      <c r="E46" s="218"/>
      <c r="F46" s="123"/>
      <c r="G46" s="123"/>
      <c r="H46" s="123"/>
      <c r="I46" s="123"/>
      <c r="J46" s="130" t="s">
        <v>318</v>
      </c>
      <c r="K46" s="140">
        <v>16</v>
      </c>
      <c r="L46" s="132">
        <f>M21</f>
        <v>3</v>
      </c>
      <c r="M46" s="126"/>
      <c r="N46" s="125"/>
      <c r="O46" s="125"/>
      <c r="P46" s="191"/>
      <c r="Q46" s="97"/>
      <c r="R46"/>
    </row>
    <row r="47" spans="1:18" ht="27.9" customHeight="1">
      <c r="A47" s="97"/>
      <c r="C47" s="218"/>
      <c r="D47" s="218"/>
      <c r="E47" s="218"/>
      <c r="F47" s="123"/>
      <c r="G47" s="123"/>
      <c r="H47" s="123"/>
      <c r="I47" s="123"/>
      <c r="J47" s="130" t="s">
        <v>319</v>
      </c>
      <c r="K47" s="140">
        <v>14</v>
      </c>
      <c r="L47" s="132">
        <f>M22</f>
        <v>2</v>
      </c>
      <c r="M47" s="125"/>
      <c r="N47" s="125"/>
      <c r="O47" s="125"/>
      <c r="P47" s="191"/>
      <c r="Q47" s="97"/>
      <c r="R47"/>
    </row>
    <row r="48" spans="1:18" ht="27.9" customHeight="1">
      <c r="A48" s="97"/>
      <c r="C48" s="218"/>
      <c r="D48" s="218"/>
      <c r="E48" s="218"/>
      <c r="F48" s="123"/>
      <c r="G48" s="123"/>
      <c r="H48" s="123"/>
      <c r="I48" s="123"/>
      <c r="J48" s="130" t="s">
        <v>222</v>
      </c>
      <c r="K48" s="140">
        <v>15</v>
      </c>
      <c r="L48" s="132">
        <f>M20</f>
        <v>4</v>
      </c>
      <c r="M48" s="125"/>
      <c r="N48" s="125"/>
      <c r="O48" s="125"/>
      <c r="P48" s="191"/>
      <c r="Q48" s="97"/>
      <c r="R48"/>
    </row>
    <row r="49" spans="1:18" ht="27.9" customHeight="1">
      <c r="A49" s="97"/>
      <c r="C49" s="218"/>
      <c r="D49" s="218"/>
      <c r="E49" s="218"/>
      <c r="F49" s="123"/>
      <c r="G49" s="123"/>
      <c r="H49" s="123"/>
      <c r="I49" s="123"/>
      <c r="J49" s="130" t="s">
        <v>186</v>
      </c>
      <c r="K49" s="140" t="s">
        <v>320</v>
      </c>
      <c r="L49" s="194">
        <f>VALUE(O49)</f>
        <v>2</v>
      </c>
      <c r="M49" s="126">
        <f>M17</f>
        <v>2</v>
      </c>
      <c r="N49" s="126">
        <f>M18</f>
        <v>3</v>
      </c>
      <c r="O49" s="125" t="str">
        <f>IF(AND(M49&gt;=3, N49&gt;=3), "3", "2")</f>
        <v>2</v>
      </c>
      <c r="P49" s="191"/>
      <c r="Q49" s="97"/>
      <c r="R49"/>
    </row>
    <row r="50" spans="1:18" ht="27.9" customHeight="1">
      <c r="A50" s="97"/>
      <c r="C50" s="218"/>
      <c r="D50" s="218"/>
      <c r="E50" s="218"/>
      <c r="F50" s="123"/>
      <c r="G50" s="123"/>
      <c r="H50" s="123"/>
      <c r="I50" s="123"/>
      <c r="J50" s="130" t="s">
        <v>321</v>
      </c>
      <c r="K50" s="140">
        <v>11</v>
      </c>
      <c r="L50" s="132">
        <f>M16</f>
        <v>1</v>
      </c>
      <c r="M50" s="125"/>
      <c r="N50" s="125"/>
      <c r="O50" s="125"/>
      <c r="P50" s="191"/>
      <c r="Q50" s="97"/>
      <c r="R50"/>
    </row>
    <row r="51" spans="1:18" ht="27.9" customHeight="1">
      <c r="A51" s="97"/>
      <c r="C51" s="218"/>
      <c r="D51" s="218"/>
      <c r="E51" s="218"/>
      <c r="F51" s="123"/>
      <c r="G51" s="123"/>
      <c r="H51" s="123"/>
      <c r="I51" s="123"/>
      <c r="J51" s="130" t="s">
        <v>322</v>
      </c>
      <c r="K51" s="140">
        <v>10</v>
      </c>
      <c r="L51" s="132">
        <f>M18</f>
        <v>3</v>
      </c>
      <c r="M51" s="125"/>
      <c r="N51" s="125"/>
      <c r="O51" s="125"/>
      <c r="P51" s="191"/>
      <c r="Q51" s="97"/>
      <c r="R51"/>
    </row>
    <row r="52" spans="1:18" ht="27.9" customHeight="1">
      <c r="A52" s="97"/>
      <c r="C52" s="218"/>
      <c r="D52" s="218"/>
      <c r="E52" s="218"/>
      <c r="F52" s="123"/>
      <c r="G52" s="123"/>
      <c r="H52" s="123"/>
      <c r="I52" s="123"/>
      <c r="J52" s="130" t="s">
        <v>323</v>
      </c>
      <c r="K52" s="140" t="s">
        <v>324</v>
      </c>
      <c r="L52" s="194">
        <f>VALUE(O49)</f>
        <v>2</v>
      </c>
      <c r="M52" s="126">
        <f>M15</f>
        <v>3</v>
      </c>
      <c r="N52" s="126">
        <f>M18</f>
        <v>3</v>
      </c>
      <c r="O52" s="125" t="str">
        <f>IF(AND(M52&gt;=3, N52&gt;=3), "3", "2")</f>
        <v>3</v>
      </c>
      <c r="P52" s="191"/>
      <c r="Q52" s="97"/>
      <c r="R52"/>
    </row>
    <row r="53" spans="1:18" ht="27.9" customHeight="1">
      <c r="A53" s="97"/>
      <c r="C53" s="218"/>
      <c r="D53" s="218"/>
      <c r="E53" s="218"/>
      <c r="F53" s="123"/>
      <c r="G53" s="123"/>
      <c r="H53" s="123"/>
      <c r="I53" s="123"/>
      <c r="J53" s="130" t="s">
        <v>325</v>
      </c>
      <c r="K53" s="140">
        <v>17</v>
      </c>
      <c r="L53" s="132">
        <f>M22</f>
        <v>2</v>
      </c>
      <c r="M53" s="125"/>
      <c r="N53" s="125"/>
      <c r="O53" s="125"/>
      <c r="P53" s="191"/>
      <c r="Q53" s="97"/>
      <c r="R53"/>
    </row>
    <row r="54" spans="1:18" ht="27.9" customHeight="1">
      <c r="A54" s="97"/>
      <c r="C54" s="218"/>
      <c r="D54" s="218"/>
      <c r="E54" s="218"/>
      <c r="F54" s="123"/>
      <c r="G54" s="123"/>
      <c r="H54" s="123"/>
      <c r="I54" s="123"/>
      <c r="J54" s="130" t="s">
        <v>326</v>
      </c>
      <c r="K54" s="140">
        <v>17</v>
      </c>
      <c r="L54" s="132">
        <f>M22</f>
        <v>2</v>
      </c>
      <c r="M54" s="125"/>
      <c r="N54" s="125"/>
      <c r="O54" s="125"/>
      <c r="P54" s="191"/>
      <c r="Q54" s="97"/>
      <c r="R54"/>
    </row>
    <row r="55" spans="1:18" ht="27.9" customHeight="1">
      <c r="A55" s="97"/>
      <c r="C55" s="218"/>
      <c r="D55" s="218"/>
      <c r="E55" s="218"/>
      <c r="F55" s="123"/>
      <c r="G55" s="123"/>
      <c r="H55" s="123"/>
      <c r="I55" s="123"/>
      <c r="J55" s="130" t="s">
        <v>327</v>
      </c>
      <c r="K55" s="140">
        <v>16</v>
      </c>
      <c r="L55" s="132">
        <f>M$21</f>
        <v>3</v>
      </c>
      <c r="M55" s="125"/>
      <c r="N55" s="125"/>
      <c r="O55" s="125"/>
      <c r="P55" s="191"/>
      <c r="Q55" s="97"/>
      <c r="R55"/>
    </row>
    <row r="56" spans="1:18" ht="27.9" customHeight="1">
      <c r="A56" s="97"/>
      <c r="C56" s="218"/>
      <c r="D56" s="218"/>
      <c r="E56" s="218"/>
      <c r="F56" s="123"/>
      <c r="G56" s="123"/>
      <c r="H56" s="123"/>
      <c r="I56" s="123"/>
      <c r="J56" s="130" t="s">
        <v>328</v>
      </c>
      <c r="K56" s="140">
        <v>16</v>
      </c>
      <c r="L56" s="132">
        <f t="shared" ref="L56:L58" si="1">M$21</f>
        <v>3</v>
      </c>
      <c r="M56" s="125"/>
      <c r="N56" s="125"/>
      <c r="O56" s="125"/>
      <c r="P56" s="191"/>
      <c r="Q56" s="97"/>
      <c r="R56"/>
    </row>
    <row r="57" spans="1:18" ht="27.9" customHeight="1">
      <c r="A57" s="97"/>
      <c r="C57" s="218"/>
      <c r="D57" s="218"/>
      <c r="E57" s="218"/>
      <c r="F57" s="123"/>
      <c r="G57" s="123"/>
      <c r="H57" s="123"/>
      <c r="I57" s="123"/>
      <c r="J57" s="130" t="s">
        <v>329</v>
      </c>
      <c r="K57" s="140">
        <v>16</v>
      </c>
      <c r="L57" s="132">
        <f t="shared" si="1"/>
        <v>3</v>
      </c>
      <c r="M57" s="125"/>
      <c r="N57" s="125"/>
      <c r="O57" s="125"/>
      <c r="P57" s="191"/>
      <c r="Q57" s="97"/>
      <c r="R57"/>
    </row>
    <row r="58" spans="1:18" ht="27.9" customHeight="1">
      <c r="A58" s="97"/>
      <c r="C58" s="218"/>
      <c r="D58" s="218"/>
      <c r="E58" s="218"/>
      <c r="F58" s="123"/>
      <c r="G58" s="123"/>
      <c r="H58" s="123"/>
      <c r="I58" s="123"/>
      <c r="J58" s="130" t="s">
        <v>330</v>
      </c>
      <c r="K58" s="140">
        <v>16</v>
      </c>
      <c r="L58" s="132">
        <f t="shared" si="1"/>
        <v>3</v>
      </c>
      <c r="M58" s="125"/>
      <c r="N58" s="125"/>
      <c r="O58" s="125"/>
      <c r="P58" s="191"/>
      <c r="Q58" s="97"/>
      <c r="R58"/>
    </row>
    <row r="59" spans="1:18" ht="27.9" customHeight="1">
      <c r="A59" s="97"/>
      <c r="C59" s="218"/>
      <c r="D59" s="218"/>
      <c r="E59" s="218"/>
      <c r="F59" s="123"/>
      <c r="G59" s="123"/>
      <c r="H59" s="123"/>
      <c r="I59" s="123"/>
      <c r="J59" s="130" t="s">
        <v>331</v>
      </c>
      <c r="K59" s="140">
        <v>11</v>
      </c>
      <c r="L59" s="132">
        <f>M$16</f>
        <v>1</v>
      </c>
      <c r="M59" s="125"/>
      <c r="N59" s="125"/>
      <c r="O59" s="125"/>
      <c r="P59" s="191"/>
      <c r="Q59" s="97"/>
      <c r="R59"/>
    </row>
    <row r="60" spans="1:18" ht="27.9" customHeight="1">
      <c r="A60" s="97"/>
      <c r="C60" s="218"/>
      <c r="D60" s="218"/>
      <c r="E60" s="218"/>
      <c r="F60" s="123"/>
      <c r="G60" s="123"/>
      <c r="H60" s="123"/>
      <c r="I60" s="123"/>
      <c r="J60" s="130" t="s">
        <v>332</v>
      </c>
      <c r="K60" s="140">
        <v>11</v>
      </c>
      <c r="L60" s="132">
        <f t="shared" ref="L60:L62" si="2">M$16</f>
        <v>1</v>
      </c>
      <c r="M60" s="125"/>
      <c r="N60" s="125"/>
      <c r="O60" s="125"/>
      <c r="P60" s="191"/>
      <c r="Q60" s="97"/>
      <c r="R60"/>
    </row>
    <row r="61" spans="1:18" ht="27.9" customHeight="1">
      <c r="A61" s="97"/>
      <c r="C61" s="218"/>
      <c r="D61" s="218"/>
      <c r="E61" s="218"/>
      <c r="F61" s="123"/>
      <c r="G61" s="123"/>
      <c r="H61" s="123"/>
      <c r="I61" s="123"/>
      <c r="J61" s="130" t="s">
        <v>333</v>
      </c>
      <c r="K61" s="140">
        <v>11</v>
      </c>
      <c r="L61" s="132">
        <f t="shared" si="2"/>
        <v>1</v>
      </c>
      <c r="M61" s="125"/>
      <c r="N61" s="125"/>
      <c r="O61" s="125"/>
      <c r="P61" s="191"/>
      <c r="Q61" s="97"/>
      <c r="R61"/>
    </row>
    <row r="62" spans="1:18" ht="27.9" customHeight="1">
      <c r="A62" s="97"/>
      <c r="C62" s="218"/>
      <c r="D62" s="218"/>
      <c r="E62" s="218"/>
      <c r="F62" s="123"/>
      <c r="G62" s="123"/>
      <c r="H62" s="123"/>
      <c r="I62" s="123"/>
      <c r="J62" s="130" t="s">
        <v>334</v>
      </c>
      <c r="K62" s="140">
        <v>11</v>
      </c>
      <c r="L62" s="132">
        <f t="shared" si="2"/>
        <v>1</v>
      </c>
      <c r="M62" s="125"/>
      <c r="N62" s="125"/>
      <c r="O62" s="125"/>
      <c r="P62" s="191"/>
      <c r="Q62" s="97"/>
      <c r="R62"/>
    </row>
    <row r="63" spans="1:18" ht="27.9" customHeight="1">
      <c r="A63" s="97"/>
      <c r="C63" s="218"/>
      <c r="D63" s="218"/>
      <c r="E63" s="218"/>
      <c r="F63" s="123"/>
      <c r="G63" s="123"/>
      <c r="H63" s="123"/>
      <c r="I63" s="123"/>
      <c r="J63" s="130" t="s">
        <v>335</v>
      </c>
      <c r="K63" s="140">
        <v>10</v>
      </c>
      <c r="L63" s="132">
        <f>M15</f>
        <v>3</v>
      </c>
      <c r="M63" s="125"/>
      <c r="N63" s="125"/>
      <c r="O63" s="125"/>
      <c r="P63" s="191"/>
      <c r="Q63" s="97"/>
      <c r="R63"/>
    </row>
    <row r="64" spans="1:18" ht="27.9" customHeight="1">
      <c r="A64" s="97"/>
      <c r="C64" s="218"/>
      <c r="D64" s="218"/>
      <c r="E64" s="218"/>
      <c r="F64" s="123"/>
      <c r="G64" s="123"/>
      <c r="H64" s="123"/>
      <c r="I64" s="123"/>
      <c r="J64" s="130" t="s">
        <v>336</v>
      </c>
      <c r="K64" s="140">
        <v>10</v>
      </c>
      <c r="L64" s="132">
        <f>M15</f>
        <v>3</v>
      </c>
      <c r="M64" s="125"/>
      <c r="N64" s="125"/>
      <c r="O64" s="125"/>
      <c r="P64" s="191"/>
      <c r="Q64" s="97"/>
      <c r="R64"/>
    </row>
    <row r="65" spans="1:18" ht="27.9" customHeight="1">
      <c r="A65" s="97"/>
      <c r="C65" s="218"/>
      <c r="D65" s="218"/>
      <c r="E65" s="218"/>
      <c r="F65" s="123"/>
      <c r="G65" s="123"/>
      <c r="H65" s="123"/>
      <c r="I65" s="123"/>
      <c r="J65" s="130" t="s">
        <v>337</v>
      </c>
      <c r="K65" s="140">
        <v>10</v>
      </c>
      <c r="L65" s="132">
        <f>M15</f>
        <v>3</v>
      </c>
      <c r="M65" s="125"/>
      <c r="N65" s="125"/>
      <c r="O65" s="125"/>
      <c r="P65" s="191"/>
      <c r="Q65" s="97"/>
      <c r="R65"/>
    </row>
    <row r="66" spans="1:18" ht="27.9" customHeight="1">
      <c r="A66" s="97"/>
      <c r="C66" s="218"/>
      <c r="D66" s="218"/>
      <c r="E66" s="218"/>
      <c r="F66" s="123"/>
      <c r="G66" s="123"/>
      <c r="H66" s="123"/>
      <c r="I66" s="123"/>
      <c r="J66" s="130" t="s">
        <v>338</v>
      </c>
      <c r="K66" s="140">
        <v>18</v>
      </c>
      <c r="L66" s="132">
        <f>M23</f>
        <v>1</v>
      </c>
      <c r="M66" s="125"/>
      <c r="N66" s="125"/>
      <c r="O66" s="125"/>
      <c r="P66" s="191"/>
      <c r="Q66" s="97"/>
      <c r="R66"/>
    </row>
    <row r="67" spans="1:18" ht="27.9" customHeight="1">
      <c r="A67" s="97"/>
      <c r="C67" s="218"/>
      <c r="D67" s="218"/>
      <c r="E67" s="122"/>
      <c r="F67" s="123"/>
      <c r="G67" s="123"/>
      <c r="H67" s="123"/>
      <c r="I67" s="123"/>
      <c r="J67" s="130" t="s">
        <v>339</v>
      </c>
      <c r="K67" s="140">
        <v>19</v>
      </c>
      <c r="L67" s="132">
        <f>M24</f>
        <v>2</v>
      </c>
      <c r="M67" s="125"/>
      <c r="N67" s="125"/>
      <c r="O67" s="125"/>
      <c r="P67" s="191"/>
      <c r="Q67" s="97"/>
      <c r="R67"/>
    </row>
    <row r="68" spans="1:18">
      <c r="A68" s="97"/>
      <c r="C68" s="218"/>
      <c r="D68" s="218"/>
      <c r="E68" s="122"/>
      <c r="F68" s="123"/>
      <c r="G68" s="123"/>
      <c r="H68" s="218"/>
      <c r="I68" s="218"/>
      <c r="J68" s="125"/>
      <c r="K68" s="126"/>
      <c r="L68" s="126"/>
      <c r="M68" s="125"/>
      <c r="N68" s="125"/>
      <c r="O68" s="125"/>
      <c r="P68" s="191"/>
      <c r="Q68" s="97"/>
      <c r="R68"/>
    </row>
    <row r="69" spans="1:18">
      <c r="A69" s="97"/>
      <c r="C69" s="218"/>
      <c r="D69" s="218"/>
      <c r="E69" s="122"/>
      <c r="F69" s="123"/>
      <c r="G69" s="123"/>
      <c r="H69" s="218"/>
      <c r="I69" s="218"/>
      <c r="J69" s="125"/>
      <c r="K69" s="126"/>
      <c r="L69" s="126"/>
      <c r="M69" s="125"/>
      <c r="N69" s="125"/>
      <c r="O69" s="125"/>
      <c r="P69" s="191"/>
      <c r="Q69" s="97"/>
      <c r="R69"/>
    </row>
    <row r="70" spans="1:18" ht="21" customHeight="1" thickBot="1">
      <c r="A70" s="97"/>
      <c r="B70" s="141"/>
      <c r="C70" s="94"/>
      <c r="D70" s="94"/>
      <c r="E70" s="118"/>
      <c r="F70" s="119"/>
      <c r="G70" s="119"/>
      <c r="H70" s="119"/>
      <c r="I70" s="119"/>
      <c r="J70" s="119"/>
      <c r="K70" s="119"/>
      <c r="L70" s="119"/>
      <c r="M70" s="119"/>
      <c r="N70" s="119"/>
      <c r="O70" s="220"/>
      <c r="P70" s="120"/>
      <c r="Q70" s="193"/>
    </row>
    <row r="75" spans="1:18">
      <c r="E75"/>
    </row>
    <row r="76" spans="1:18">
      <c r="E76"/>
    </row>
    <row r="77" spans="1:18">
      <c r="E77"/>
    </row>
    <row r="78" spans="1:18">
      <c r="E78"/>
    </row>
    <row r="79" spans="1:18">
      <c r="E79"/>
    </row>
    <row r="80" spans="1:18">
      <c r="E80"/>
    </row>
    <row r="81" spans="5:5">
      <c r="E81"/>
    </row>
    <row r="82" spans="5:5">
      <c r="E82"/>
    </row>
    <row r="83" spans="5:5">
      <c r="E83"/>
    </row>
    <row r="84" spans="5:5">
      <c r="E84"/>
    </row>
    <row r="85" spans="5:5">
      <c r="E85"/>
    </row>
    <row r="86" spans="5:5">
      <c r="E86"/>
    </row>
    <row r="87" spans="5:5">
      <c r="E87"/>
    </row>
    <row r="88" spans="5:5">
      <c r="E88"/>
    </row>
    <row r="89" spans="5:5">
      <c r="E89"/>
    </row>
    <row r="90" spans="5:5">
      <c r="E90"/>
    </row>
    <row r="91" spans="5:5">
      <c r="E91"/>
    </row>
    <row r="92" spans="5:5">
      <c r="E92"/>
    </row>
  </sheetData>
  <mergeCells count="28">
    <mergeCell ref="I29:L29"/>
    <mergeCell ref="I30:L30"/>
    <mergeCell ref="I31:L31"/>
    <mergeCell ref="G5:J5"/>
    <mergeCell ref="G21:J21"/>
    <mergeCell ref="G22:J22"/>
    <mergeCell ref="G23:J23"/>
    <mergeCell ref="G24:J24"/>
    <mergeCell ref="G20:J20"/>
    <mergeCell ref="G13:J13"/>
    <mergeCell ref="G10:J10"/>
    <mergeCell ref="G7:J7"/>
    <mergeCell ref="E3:L3"/>
    <mergeCell ref="I28:L28"/>
    <mergeCell ref="L6:L14"/>
    <mergeCell ref="L15:L19"/>
    <mergeCell ref="L20:L24"/>
    <mergeCell ref="G6:J6"/>
    <mergeCell ref="G8:J8"/>
    <mergeCell ref="G9:J9"/>
    <mergeCell ref="G11:J11"/>
    <mergeCell ref="G12:J12"/>
    <mergeCell ref="G14:J14"/>
    <mergeCell ref="G15:J15"/>
    <mergeCell ref="G16:J16"/>
    <mergeCell ref="G17:J17"/>
    <mergeCell ref="G18:J18"/>
    <mergeCell ref="G19:J19"/>
  </mergeCells>
  <conditionalFormatting sqref="N6:N7">
    <cfRule type="iconSet" priority="10">
      <iconSet>
        <cfvo type="percent" val="0"/>
        <cfvo type="percent" val="33"/>
        <cfvo type="percent" val="67"/>
      </iconSet>
    </cfRule>
  </conditionalFormatting>
  <conditionalFormatting sqref="P21:Q21">
    <cfRule type="iconSet" priority="6">
      <iconSet>
        <cfvo type="percent" val="0"/>
        <cfvo type="percent" val="33"/>
        <cfvo type="percent" val="67"/>
      </iconSet>
    </cfRule>
  </conditionalFormatting>
  <pageMargins left="0.7" right="0.7" top="0.75" bottom="0.75" header="0.3" footer="0.3"/>
  <pageSetup paperSize="8" scale="79" fitToHeight="0" orientation="landscape" r:id="rId1"/>
  <ignoredErrors>
    <ignoredError sqref="L40 L45" formula="1"/>
  </ignoredErrors>
  <drawing r:id="rId2"/>
  <extLst>
    <ext xmlns:x14="http://schemas.microsoft.com/office/spreadsheetml/2009/9/main" uri="{78C0D931-6437-407d-A8EE-F0AAD7539E65}">
      <x14:conditionalFormattings>
        <x14:conditionalFormatting xmlns:xm="http://schemas.microsoft.com/office/excel/2006/main">
          <x14:cfRule type="iconSet" priority="4" id="{B08EE021-9134-4D99-99C3-A05FDF952364}">
            <x14:iconSet showValue="0" custom="1">
              <x14:cfvo type="percent">
                <xm:f>0</xm:f>
              </x14:cfvo>
              <x14:cfvo type="num">
                <xm:f>0</xm:f>
              </x14:cfvo>
              <x14:cfvo type="num">
                <xm:f>3</xm:f>
              </x14:cfvo>
              <x14:cfIcon iconSet="NoIcons" iconId="0"/>
              <x14:cfIcon iconSet="3TrafficLights1" iconId="0"/>
              <x14:cfIcon iconSet="3TrafficLights1" iconId="2"/>
            </x14:iconSet>
          </x14:cfRule>
          <xm:sqref>L49</xm:sqref>
        </x14:conditionalFormatting>
        <x14:conditionalFormatting xmlns:xm="http://schemas.microsoft.com/office/excel/2006/main">
          <x14:cfRule type="iconSet" priority="3" id="{69EE17B7-6D74-4694-9CFF-9BAF7082BA3D}">
            <x14:iconSet showValue="0" custom="1">
              <x14:cfvo type="percent">
                <xm:f>0</xm:f>
              </x14:cfvo>
              <x14:cfvo type="num">
                <xm:f>0</xm:f>
              </x14:cfvo>
              <x14:cfvo type="num">
                <xm:f>3</xm:f>
              </x14:cfvo>
              <x14:cfIcon iconSet="NoIcons" iconId="0"/>
              <x14:cfIcon iconSet="3TrafficLights1" iconId="0"/>
              <x14:cfIcon iconSet="3TrafficLights1" iconId="2"/>
            </x14:iconSet>
          </x14:cfRule>
          <xm:sqref>L52</xm:sqref>
        </x14:conditionalFormatting>
        <x14:conditionalFormatting xmlns:xm="http://schemas.microsoft.com/office/excel/2006/main">
          <x14:cfRule type="iconSet" priority="11" id="{84FAB650-A363-432E-B05C-C99F3D1016DC}">
            <x14:iconSet custom="1">
              <x14:cfvo type="percent">
                <xm:f>0</xm:f>
              </x14:cfvo>
              <x14:cfvo type="num">
                <xm:f>0</xm:f>
              </x14:cfvo>
              <x14:cfvo type="num">
                <xm:f>3</xm:f>
              </x14:cfvo>
              <x14:cfIcon iconSet="NoIcons" iconId="0"/>
              <x14:cfIcon iconSet="3TrafficLights1" iconId="0"/>
              <x14:cfIcon iconSet="3TrafficLights1" iconId="2"/>
            </x14:iconSet>
          </x14:cfRule>
          <xm:sqref>M32</xm:sqref>
        </x14:conditionalFormatting>
        <x14:conditionalFormatting xmlns:xm="http://schemas.microsoft.com/office/excel/2006/main">
          <x14:cfRule type="iconSet" priority="394" id="{9CF25297-3EF2-4F2D-9B4A-F238560CD1D0}">
            <x14:iconSet showValue="0" custom="1">
              <x14:cfvo type="percent">
                <xm:f>0</xm:f>
              </x14:cfvo>
              <x14:cfvo type="num" gte="0">
                <xm:f>0</xm:f>
              </x14:cfvo>
              <x14:cfvo type="num">
                <xm:f>3</xm:f>
              </x14:cfvo>
              <x14:cfIcon iconSet="NoIcons" iconId="0"/>
              <x14:cfIcon iconSet="3TrafficLights1" iconId="0"/>
              <x14:cfIcon iconSet="3TrafficLights1" iconId="2"/>
            </x14:iconSet>
          </x14:cfRule>
          <xm:sqref>L50:L51 L34:L48 L53:L67</xm:sqref>
        </x14:conditionalFormatting>
        <x14:conditionalFormatting xmlns:xm="http://schemas.microsoft.com/office/excel/2006/main">
          <x14:cfRule type="iconSet" priority="395" id="{823A6866-0088-4A47-B561-02974CF7522F}">
            <x14:iconSet custom="1">
              <x14:cfvo type="percent">
                <xm:f>0</xm:f>
              </x14:cfvo>
              <x14:cfvo type="num">
                <xm:f>0</xm:f>
              </x14:cfvo>
              <x14:cfvo type="num">
                <xm:f>3</xm:f>
              </x14:cfvo>
              <x14:cfIcon iconSet="NoIcons" iconId="0"/>
              <x14:cfIcon iconSet="3TrafficLights1" iconId="0"/>
              <x14:cfIcon iconSet="3TrafficLights1" iconId="2"/>
            </x14:iconSet>
          </x14:cfRule>
          <xm:sqref>N40:N42 M41 N44:N45</xm:sqref>
        </x14:conditionalFormatting>
        <x14:conditionalFormatting xmlns:xm="http://schemas.microsoft.com/office/excel/2006/main">
          <x14:cfRule type="iconSet" priority="396" id="{F98FA021-FEAF-485B-AA34-3FE4365754A0}">
            <x14:iconSet custom="1">
              <x14:cfvo type="percent">
                <xm:f>0</xm:f>
              </x14:cfvo>
              <x14:cfvo type="num">
                <xm:f>0</xm:f>
              </x14:cfvo>
              <x14:cfvo type="num">
                <xm:f>3</xm:f>
              </x14:cfvo>
              <x14:cfIcon iconSet="NoIcons" iconId="0"/>
              <x14:cfIcon iconSet="3TrafficLights1" iconId="0"/>
              <x14:cfIcon iconSet="3TrafficLights1" iconId="2"/>
            </x14:iconSet>
          </x14:cfRule>
          <xm:sqref>N46:N48 O49</xm:sqref>
        </x14:conditionalFormatting>
        <x14:conditionalFormatting xmlns:xm="http://schemas.microsoft.com/office/excel/2006/main">
          <x14:cfRule type="iconSet" priority="2" id="{DD0A41EB-5FE5-6947-8B1E-4BD5896A7FC6}">
            <x14:iconSet custom="1">
              <x14:cfvo type="percent">
                <xm:f>0</xm:f>
              </x14:cfvo>
              <x14:cfvo type="num">
                <xm:f>0</xm:f>
              </x14:cfvo>
              <x14:cfvo type="num">
                <xm:f>3</xm:f>
              </x14:cfvo>
              <x14:cfIcon iconSet="NoIcons" iconId="0"/>
              <x14:cfIcon iconSet="3TrafficLights1" iconId="0"/>
              <x14:cfIcon iconSet="3TrafficLights1" iconId="2"/>
            </x14:iconSet>
          </x14:cfRule>
          <xm:sqref>O34</xm:sqref>
        </x14:conditionalFormatting>
        <x14:conditionalFormatting xmlns:xm="http://schemas.microsoft.com/office/excel/2006/main">
          <x14:cfRule type="iconSet" priority="1" id="{7226BF74-1377-F943-BA89-C67432D18E39}">
            <x14:iconSet custom="1">
              <x14:cfvo type="percent">
                <xm:f>0</xm:f>
              </x14:cfvo>
              <x14:cfvo type="num">
                <xm:f>0</xm:f>
              </x14:cfvo>
              <x14:cfvo type="num">
                <xm:f>3</xm:f>
              </x14:cfvo>
              <x14:cfIcon iconSet="NoIcons" iconId="0"/>
              <x14:cfIcon iconSet="3TrafficLights1" iconId="0"/>
              <x14:cfIcon iconSet="3TrafficLights1" iconId="2"/>
            </x14:iconSet>
          </x14:cfRule>
          <xm:sqref>O43</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Source!$AA$2:$AA$4</xm:f>
          </x14:formula1>
          <xm:sqref>D6:D24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56"/>
  <sheetViews>
    <sheetView showGridLines="0" zoomScale="82" workbookViewId="0"/>
  </sheetViews>
  <sheetFormatPr defaultColWidth="8.88671875" defaultRowHeight="14.4"/>
  <cols>
    <col min="1" max="1" width="8.44140625" customWidth="1"/>
    <col min="2" max="2" width="3" customWidth="1"/>
    <col min="23" max="23" width="5.109375" customWidth="1"/>
  </cols>
  <sheetData>
    <row r="1" spans="1:23" ht="21">
      <c r="C1" s="322" t="s">
        <v>340</v>
      </c>
      <c r="D1" s="322"/>
      <c r="E1" s="322"/>
      <c r="F1" s="322"/>
      <c r="G1" s="322"/>
      <c r="H1" s="322"/>
      <c r="I1" s="322"/>
      <c r="J1" s="322"/>
      <c r="K1" s="322"/>
      <c r="L1" s="322"/>
      <c r="M1" s="322"/>
      <c r="N1" s="322"/>
      <c r="O1" s="322"/>
      <c r="P1" s="322"/>
      <c r="Q1" s="322"/>
      <c r="R1" s="322"/>
      <c r="S1" s="322"/>
      <c r="T1" s="322"/>
      <c r="U1" s="322"/>
      <c r="V1" s="322"/>
    </row>
    <row r="2" spans="1:23" ht="21.6" thickBot="1">
      <c r="B2" s="94"/>
      <c r="C2" s="95"/>
      <c r="D2" s="95"/>
      <c r="E2" s="95"/>
      <c r="F2" s="95"/>
      <c r="G2" s="95"/>
      <c r="H2" s="95"/>
      <c r="I2" s="95"/>
      <c r="J2" s="95"/>
      <c r="K2" s="95"/>
      <c r="L2" s="95"/>
      <c r="M2" s="95"/>
      <c r="N2" s="95"/>
      <c r="O2" s="95"/>
      <c r="P2" s="95"/>
      <c r="Q2" s="95"/>
      <c r="R2" s="95"/>
      <c r="S2" s="95"/>
      <c r="T2" s="95"/>
      <c r="U2" s="95"/>
      <c r="V2" s="95"/>
      <c r="W2" s="94"/>
    </row>
    <row r="3" spans="1:23">
      <c r="A3" s="97"/>
      <c r="W3" s="96"/>
    </row>
    <row r="4" spans="1:23" ht="21">
      <c r="A4" s="97"/>
      <c r="D4" s="163" t="s">
        <v>341</v>
      </c>
      <c r="W4" s="97"/>
    </row>
    <row r="5" spans="1:23">
      <c r="A5" s="97"/>
      <c r="W5" s="97"/>
    </row>
    <row r="6" spans="1:23">
      <c r="A6" s="97"/>
      <c r="W6" s="97"/>
    </row>
    <row r="7" spans="1:23">
      <c r="A7" s="97"/>
      <c r="W7" s="97"/>
    </row>
    <row r="8" spans="1:23">
      <c r="A8" s="97"/>
      <c r="W8" s="97"/>
    </row>
    <row r="9" spans="1:23">
      <c r="A9" s="97"/>
      <c r="W9" s="97"/>
    </row>
    <row r="10" spans="1:23">
      <c r="A10" s="97"/>
      <c r="W10" s="97"/>
    </row>
    <row r="11" spans="1:23">
      <c r="A11" s="97"/>
      <c r="W11" s="97"/>
    </row>
    <row r="12" spans="1:23">
      <c r="A12" s="97"/>
      <c r="W12" s="97"/>
    </row>
    <row r="13" spans="1:23">
      <c r="A13" s="97"/>
      <c r="W13" s="97"/>
    </row>
    <row r="14" spans="1:23">
      <c r="A14" s="97"/>
      <c r="W14" s="97"/>
    </row>
    <row r="15" spans="1:23">
      <c r="A15" s="97"/>
      <c r="W15" s="97"/>
    </row>
    <row r="16" spans="1:23">
      <c r="A16" s="97"/>
      <c r="W16" s="97"/>
    </row>
    <row r="17" spans="1:23">
      <c r="A17" s="97"/>
      <c r="W17" s="97"/>
    </row>
    <row r="18" spans="1:23">
      <c r="A18" s="97"/>
      <c r="W18" s="97"/>
    </row>
    <row r="19" spans="1:23">
      <c r="A19" s="97"/>
      <c r="W19" s="97"/>
    </row>
    <row r="20" spans="1:23">
      <c r="A20" s="97"/>
      <c r="W20" s="97"/>
    </row>
    <row r="21" spans="1:23">
      <c r="A21" s="97"/>
      <c r="W21" s="97"/>
    </row>
    <row r="22" spans="1:23">
      <c r="A22" s="97"/>
      <c r="W22" s="97"/>
    </row>
    <row r="23" spans="1:23">
      <c r="A23" s="97"/>
      <c r="W23" s="97"/>
    </row>
    <row r="24" spans="1:23">
      <c r="A24" s="97"/>
      <c r="W24" s="97"/>
    </row>
    <row r="25" spans="1:23">
      <c r="A25" s="97"/>
      <c r="W25" s="97"/>
    </row>
    <row r="26" spans="1:23">
      <c r="A26" s="97"/>
      <c r="W26" s="97"/>
    </row>
    <row r="27" spans="1:23">
      <c r="A27" s="97"/>
      <c r="W27" s="97"/>
    </row>
    <row r="28" spans="1:23">
      <c r="A28" s="97"/>
      <c r="W28" s="97"/>
    </row>
    <row r="29" spans="1:23">
      <c r="A29" s="97"/>
      <c r="W29" s="97"/>
    </row>
    <row r="30" spans="1:23">
      <c r="A30" s="97"/>
      <c r="W30" s="97"/>
    </row>
    <row r="31" spans="1:23">
      <c r="A31" s="97"/>
      <c r="W31" s="97"/>
    </row>
    <row r="32" spans="1:23">
      <c r="A32" s="97"/>
      <c r="W32" s="97"/>
    </row>
    <row r="33" spans="1:23">
      <c r="A33" s="97"/>
      <c r="W33" s="97"/>
    </row>
    <row r="34" spans="1:23">
      <c r="A34" s="97"/>
      <c r="W34" s="97"/>
    </row>
    <row r="35" spans="1:23">
      <c r="A35" s="97"/>
      <c r="W35" s="97"/>
    </row>
    <row r="36" spans="1:23">
      <c r="A36" s="97"/>
      <c r="W36" s="97"/>
    </row>
    <row r="37" spans="1:23">
      <c r="A37" s="97"/>
      <c r="W37" s="97"/>
    </row>
    <row r="38" spans="1:23">
      <c r="A38" s="97"/>
      <c r="W38" s="97"/>
    </row>
    <row r="39" spans="1:23">
      <c r="A39" s="97"/>
      <c r="W39" s="97"/>
    </row>
    <row r="40" spans="1:23">
      <c r="A40" s="97"/>
      <c r="W40" s="97"/>
    </row>
    <row r="41" spans="1:23">
      <c r="A41" s="97"/>
      <c r="W41" s="97"/>
    </row>
    <row r="42" spans="1:23">
      <c r="A42" s="97"/>
      <c r="W42" s="97"/>
    </row>
    <row r="43" spans="1:23">
      <c r="A43" s="97"/>
      <c r="W43" s="97"/>
    </row>
    <row r="44" spans="1:23">
      <c r="A44" s="97"/>
      <c r="W44" s="97"/>
    </row>
    <row r="45" spans="1:23">
      <c r="A45" s="97"/>
      <c r="W45" s="97"/>
    </row>
    <row r="46" spans="1:23">
      <c r="A46" s="97"/>
      <c r="W46" s="97"/>
    </row>
    <row r="47" spans="1:23">
      <c r="A47" s="97"/>
      <c r="W47" s="97"/>
    </row>
    <row r="48" spans="1:23">
      <c r="A48" s="97"/>
      <c r="W48" s="97"/>
    </row>
    <row r="49" spans="1:23">
      <c r="A49" s="97"/>
      <c r="W49" s="97"/>
    </row>
    <row r="50" spans="1:23">
      <c r="A50" s="97"/>
      <c r="W50" s="97"/>
    </row>
    <row r="51" spans="1:23">
      <c r="A51" s="97"/>
      <c r="W51" s="97"/>
    </row>
    <row r="52" spans="1:23">
      <c r="A52" s="97"/>
      <c r="W52" s="97"/>
    </row>
    <row r="53" spans="1:23">
      <c r="A53" s="97"/>
      <c r="W53" s="97"/>
    </row>
    <row r="54" spans="1:23">
      <c r="A54" s="97"/>
      <c r="W54" s="97"/>
    </row>
    <row r="55" spans="1:23">
      <c r="A55" s="97"/>
      <c r="C55" t="s">
        <v>342</v>
      </c>
      <c r="W55" s="97"/>
    </row>
    <row r="56" spans="1:23" ht="15" thickBot="1">
      <c r="A56" s="97"/>
      <c r="B56" s="94"/>
      <c r="C56" s="94"/>
      <c r="D56" s="94"/>
      <c r="E56" s="94"/>
      <c r="F56" s="94"/>
      <c r="G56" s="94"/>
      <c r="H56" s="94"/>
      <c r="I56" s="94"/>
      <c r="J56" s="94"/>
      <c r="K56" s="94"/>
      <c r="L56" s="94"/>
      <c r="M56" s="94"/>
      <c r="N56" s="94"/>
      <c r="O56" s="94"/>
      <c r="P56" s="94"/>
      <c r="Q56" s="94"/>
      <c r="R56" s="94"/>
      <c r="S56" s="94"/>
      <c r="T56" s="94"/>
      <c r="U56" s="94"/>
      <c r="V56" s="94"/>
      <c r="W56" s="98"/>
    </row>
  </sheetData>
  <mergeCells count="1">
    <mergeCell ref="C1:V1"/>
  </mergeCells>
  <pageMargins left="0.7" right="0.7" top="0.75" bottom="0.75"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
  <sheetViews>
    <sheetView showGridLines="0" zoomScale="150" workbookViewId="0">
      <selection activeCell="E19" sqref="E19"/>
    </sheetView>
  </sheetViews>
  <sheetFormatPr defaultColWidth="8.88671875" defaultRowHeight="14.4"/>
  <cols>
    <col min="2" max="2" width="3.88671875" customWidth="1"/>
    <col min="4" max="4" width="12.88671875" customWidth="1"/>
    <col min="5" max="5" width="63.88671875" style="164" customWidth="1"/>
    <col min="6" max="6" width="3.88671875" customWidth="1"/>
  </cols>
  <sheetData>
    <row r="1" spans="1:6" ht="15" thickBot="1">
      <c r="B1" s="94"/>
      <c r="C1" s="94"/>
      <c r="D1" s="94"/>
      <c r="E1" s="180"/>
      <c r="F1" s="94"/>
    </row>
    <row r="2" spans="1:6" ht="33.9" customHeight="1" thickBot="1">
      <c r="A2" s="97"/>
      <c r="C2" s="341" t="s">
        <v>343</v>
      </c>
      <c r="D2" s="341"/>
      <c r="E2" s="341"/>
      <c r="F2" s="96"/>
    </row>
    <row r="3" spans="1:6" ht="57.6">
      <c r="A3" s="97"/>
      <c r="C3" s="342">
        <v>1</v>
      </c>
      <c r="D3" s="345" t="s">
        <v>344</v>
      </c>
      <c r="E3" s="165" t="s">
        <v>345</v>
      </c>
      <c r="F3" s="97"/>
    </row>
    <row r="4" spans="1:6">
      <c r="A4" s="97"/>
      <c r="C4" s="343"/>
      <c r="D4" s="346"/>
      <c r="E4" s="166" t="s">
        <v>346</v>
      </c>
      <c r="F4" s="97"/>
    </row>
    <row r="5" spans="1:6" ht="15" thickBot="1">
      <c r="A5" s="97"/>
      <c r="C5" s="344"/>
      <c r="D5" s="347"/>
      <c r="E5" s="167"/>
      <c r="F5" s="97"/>
    </row>
    <row r="6" spans="1:6" ht="43.2">
      <c r="A6" s="97"/>
      <c r="C6" s="348">
        <v>2</v>
      </c>
      <c r="D6" s="351" t="s">
        <v>347</v>
      </c>
      <c r="E6" s="168" t="s">
        <v>348</v>
      </c>
      <c r="F6" s="97"/>
    </row>
    <row r="7" spans="1:6">
      <c r="A7" s="97"/>
      <c r="C7" s="349"/>
      <c r="D7" s="352"/>
      <c r="E7" s="169" t="s">
        <v>349</v>
      </c>
      <c r="F7" s="97"/>
    </row>
    <row r="8" spans="1:6" ht="15" thickBot="1">
      <c r="A8" s="97"/>
      <c r="C8" s="350"/>
      <c r="D8" s="353"/>
      <c r="E8" s="170"/>
      <c r="F8" s="97"/>
    </row>
    <row r="9" spans="1:6">
      <c r="A9" s="97"/>
      <c r="C9" s="354"/>
      <c r="D9" s="354"/>
      <c r="E9" s="354"/>
      <c r="F9" s="97"/>
    </row>
    <row r="10" spans="1:6">
      <c r="A10" s="97"/>
      <c r="C10" s="327" t="s">
        <v>350</v>
      </c>
      <c r="D10" s="327"/>
      <c r="E10" s="327"/>
      <c r="F10" s="97"/>
    </row>
    <row r="11" spans="1:6">
      <c r="A11" s="97"/>
      <c r="C11" s="327" t="s">
        <v>351</v>
      </c>
      <c r="D11" s="327"/>
      <c r="E11" s="327"/>
      <c r="F11" s="97"/>
    </row>
    <row r="12" spans="1:6" ht="15" thickBot="1">
      <c r="A12" s="97"/>
      <c r="C12" s="328"/>
      <c r="D12" s="328"/>
      <c r="E12" s="328"/>
      <c r="F12" s="97"/>
    </row>
    <row r="13" spans="1:6" ht="57.6">
      <c r="A13" s="97"/>
      <c r="C13" s="329">
        <v>3</v>
      </c>
      <c r="D13" s="332" t="s">
        <v>352</v>
      </c>
      <c r="E13" s="171" t="s">
        <v>353</v>
      </c>
      <c r="F13" s="97"/>
    </row>
    <row r="14" spans="1:6">
      <c r="A14" s="97"/>
      <c r="C14" s="330"/>
      <c r="D14" s="333"/>
      <c r="E14" s="172" t="s">
        <v>354</v>
      </c>
      <c r="F14" s="97"/>
    </row>
    <row r="15" spans="1:6" ht="15" thickBot="1">
      <c r="A15" s="97"/>
      <c r="C15" s="331"/>
      <c r="D15" s="334"/>
      <c r="E15" s="173"/>
      <c r="F15" s="97"/>
    </row>
    <row r="16" spans="1:6" ht="43.2">
      <c r="A16" s="97"/>
      <c r="C16" s="335">
        <v>4</v>
      </c>
      <c r="D16" s="338" t="s">
        <v>355</v>
      </c>
      <c r="E16" s="177" t="s">
        <v>356</v>
      </c>
      <c r="F16" s="97"/>
    </row>
    <row r="17" spans="1:6">
      <c r="A17" s="97"/>
      <c r="C17" s="336"/>
      <c r="D17" s="339"/>
      <c r="E17" s="178" t="s">
        <v>357</v>
      </c>
      <c r="F17" s="97"/>
    </row>
    <row r="18" spans="1:6" ht="15" thickBot="1">
      <c r="A18" s="97"/>
      <c r="C18" s="337"/>
      <c r="D18" s="340"/>
      <c r="E18" s="179"/>
      <c r="F18" s="97"/>
    </row>
    <row r="19" spans="1:6" ht="57.6">
      <c r="A19" s="97"/>
      <c r="C19" s="323">
        <v>5</v>
      </c>
      <c r="D19" s="325" t="s">
        <v>358</v>
      </c>
      <c r="E19" s="174" t="s">
        <v>359</v>
      </c>
      <c r="F19" s="97"/>
    </row>
    <row r="20" spans="1:6">
      <c r="A20" s="97"/>
      <c r="C20" s="323"/>
      <c r="D20" s="325"/>
      <c r="E20" s="175" t="s">
        <v>360</v>
      </c>
      <c r="F20" s="97"/>
    </row>
    <row r="21" spans="1:6" ht="15" thickBot="1">
      <c r="A21" s="97"/>
      <c r="C21" s="324"/>
      <c r="D21" s="326"/>
      <c r="E21" s="176"/>
      <c r="F21" s="97"/>
    </row>
    <row r="22" spans="1:6" ht="15" thickBot="1">
      <c r="A22" s="97"/>
      <c r="B22" s="94"/>
      <c r="C22" s="94"/>
      <c r="D22" s="94"/>
      <c r="E22" s="180"/>
      <c r="F22" s="98"/>
    </row>
  </sheetData>
  <mergeCells count="15">
    <mergeCell ref="C10:E10"/>
    <mergeCell ref="C2:E2"/>
    <mergeCell ref="C3:C5"/>
    <mergeCell ref="D3:D5"/>
    <mergeCell ref="C6:C8"/>
    <mergeCell ref="D6:D8"/>
    <mergeCell ref="C9:E9"/>
    <mergeCell ref="C19:C21"/>
    <mergeCell ref="D19:D21"/>
    <mergeCell ref="C11:E11"/>
    <mergeCell ref="C12:E12"/>
    <mergeCell ref="C13:C15"/>
    <mergeCell ref="D13:D15"/>
    <mergeCell ref="C16:C18"/>
    <mergeCell ref="D16:D1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14"/>
  <sheetViews>
    <sheetView workbookViewId="0">
      <selection activeCell="A2" sqref="A2"/>
    </sheetView>
  </sheetViews>
  <sheetFormatPr defaultColWidth="8.88671875" defaultRowHeight="14.4"/>
  <cols>
    <col min="1" max="1" width="11.44140625" customWidth="1"/>
    <col min="3" max="3" width="8.88671875" style="146"/>
  </cols>
  <sheetData>
    <row r="1" spans="1:3" s="155" customFormat="1" ht="15.6">
      <c r="A1" s="215" t="s">
        <v>306</v>
      </c>
      <c r="B1" s="158" t="s">
        <v>361</v>
      </c>
      <c r="C1" s="160"/>
    </row>
    <row r="2" spans="1:3" s="154" customFormat="1">
      <c r="A2" s="213" t="s">
        <v>362</v>
      </c>
      <c r="B2" s="161" t="s">
        <v>99</v>
      </c>
      <c r="C2" s="153" t="s">
        <v>363</v>
      </c>
    </row>
    <row r="3" spans="1:3" s="154" customFormat="1">
      <c r="A3" s="213">
        <v>3</v>
      </c>
      <c r="B3" s="161" t="s">
        <v>309</v>
      </c>
      <c r="C3" s="153" t="s">
        <v>364</v>
      </c>
    </row>
    <row r="4" spans="1:3" s="154" customFormat="1">
      <c r="A4" s="213">
        <v>3</v>
      </c>
      <c r="B4" s="161" t="s">
        <v>310</v>
      </c>
      <c r="C4" s="153" t="s">
        <v>365</v>
      </c>
    </row>
    <row r="5" spans="1:3" s="154" customFormat="1">
      <c r="A5" s="213">
        <v>8</v>
      </c>
      <c r="B5" s="161" t="s">
        <v>131</v>
      </c>
      <c r="C5" s="153" t="s">
        <v>366</v>
      </c>
    </row>
    <row r="6" spans="1:3" s="154" customFormat="1">
      <c r="A6" s="213">
        <v>6</v>
      </c>
      <c r="B6" s="161" t="s">
        <v>311</v>
      </c>
      <c r="C6" s="153" t="s">
        <v>367</v>
      </c>
    </row>
    <row r="7" spans="1:3" s="154" customFormat="1">
      <c r="A7" s="213">
        <v>7</v>
      </c>
      <c r="B7" s="161" t="s">
        <v>312</v>
      </c>
      <c r="C7" s="153" t="s">
        <v>368</v>
      </c>
    </row>
    <row r="8" spans="1:3" s="154" customFormat="1">
      <c r="A8" s="213">
        <v>7</v>
      </c>
      <c r="B8" s="161" t="s">
        <v>313</v>
      </c>
      <c r="C8" s="153" t="s">
        <v>369</v>
      </c>
    </row>
    <row r="9" spans="1:3" s="154" customFormat="1">
      <c r="A9" s="213">
        <v>9</v>
      </c>
      <c r="B9" s="161" t="s">
        <v>151</v>
      </c>
      <c r="C9" s="153" t="s">
        <v>370</v>
      </c>
    </row>
    <row r="10" spans="1:3" s="154" customFormat="1">
      <c r="A10" s="213">
        <v>17</v>
      </c>
      <c r="B10" s="161" t="s">
        <v>314</v>
      </c>
      <c r="C10" s="153" t="s">
        <v>371</v>
      </c>
    </row>
    <row r="11" spans="1:3" s="154" customFormat="1">
      <c r="A11" s="213" t="s">
        <v>372</v>
      </c>
      <c r="B11" s="161" t="s">
        <v>65</v>
      </c>
      <c r="C11" s="153" t="s">
        <v>373</v>
      </c>
    </row>
    <row r="12" spans="1:3" s="154" customFormat="1">
      <c r="A12" s="213">
        <v>14</v>
      </c>
      <c r="B12" s="161" t="s">
        <v>316</v>
      </c>
      <c r="C12" s="153" t="s">
        <v>374</v>
      </c>
    </row>
    <row r="13" spans="1:3" s="154" customFormat="1">
      <c r="A13" s="213">
        <v>14</v>
      </c>
      <c r="B13" s="161" t="s">
        <v>317</v>
      </c>
      <c r="C13" s="153" t="s">
        <v>375</v>
      </c>
    </row>
    <row r="14" spans="1:3" s="154" customFormat="1">
      <c r="A14" s="213">
        <v>16</v>
      </c>
      <c r="B14" s="161" t="s">
        <v>318</v>
      </c>
      <c r="C14" s="153" t="s">
        <v>376</v>
      </c>
    </row>
    <row r="15" spans="1:3" s="154" customFormat="1">
      <c r="A15" s="213">
        <v>14</v>
      </c>
      <c r="B15" s="161" t="s">
        <v>319</v>
      </c>
      <c r="C15" s="154" t="s">
        <v>377</v>
      </c>
    </row>
    <row r="16" spans="1:3" s="154" customFormat="1">
      <c r="A16" s="213">
        <v>15</v>
      </c>
      <c r="B16" s="161" t="s">
        <v>222</v>
      </c>
      <c r="C16" s="153" t="s">
        <v>378</v>
      </c>
    </row>
    <row r="17" spans="1:3" s="154" customFormat="1">
      <c r="A17" s="213" t="s">
        <v>379</v>
      </c>
      <c r="B17" s="161" t="s">
        <v>186</v>
      </c>
      <c r="C17" s="153" t="s">
        <v>380</v>
      </c>
    </row>
    <row r="18" spans="1:3" s="154" customFormat="1">
      <c r="A18" s="213">
        <v>11</v>
      </c>
      <c r="B18" s="161" t="s">
        <v>321</v>
      </c>
      <c r="C18" s="153" t="s">
        <v>381</v>
      </c>
    </row>
    <row r="19" spans="1:3" s="154" customFormat="1">
      <c r="A19" s="213">
        <v>10</v>
      </c>
      <c r="B19" s="161" t="s">
        <v>322</v>
      </c>
      <c r="C19" s="153" t="s">
        <v>382</v>
      </c>
    </row>
    <row r="20" spans="1:3" s="154" customFormat="1">
      <c r="A20" s="213" t="s">
        <v>383</v>
      </c>
      <c r="B20" s="161" t="s">
        <v>323</v>
      </c>
      <c r="C20" s="153" t="s">
        <v>384</v>
      </c>
    </row>
    <row r="21" spans="1:3" s="154" customFormat="1">
      <c r="A21" s="213">
        <v>17</v>
      </c>
      <c r="B21" s="161" t="s">
        <v>325</v>
      </c>
      <c r="C21" s="153" t="s">
        <v>385</v>
      </c>
    </row>
    <row r="22" spans="1:3" s="154" customFormat="1">
      <c r="A22" s="213">
        <v>17</v>
      </c>
      <c r="B22" s="161" t="s">
        <v>326</v>
      </c>
      <c r="C22" s="153" t="s">
        <v>386</v>
      </c>
    </row>
    <row r="23" spans="1:3" s="157" customFormat="1">
      <c r="A23" s="214">
        <v>16</v>
      </c>
      <c r="B23" s="162" t="s">
        <v>387</v>
      </c>
      <c r="C23" s="156" t="s">
        <v>388</v>
      </c>
    </row>
    <row r="24" spans="1:3" s="157" customFormat="1">
      <c r="A24" s="214">
        <v>16</v>
      </c>
      <c r="B24" s="162" t="s">
        <v>389</v>
      </c>
      <c r="C24" s="156" t="s">
        <v>390</v>
      </c>
    </row>
    <row r="25" spans="1:3" s="157" customFormat="1">
      <c r="A25" s="214">
        <v>16</v>
      </c>
      <c r="B25" s="162" t="s">
        <v>391</v>
      </c>
      <c r="C25" s="156" t="s">
        <v>392</v>
      </c>
    </row>
    <row r="26" spans="1:3" s="157" customFormat="1">
      <c r="A26" s="214">
        <v>16</v>
      </c>
      <c r="B26" s="162" t="s">
        <v>393</v>
      </c>
      <c r="C26" s="156" t="s">
        <v>394</v>
      </c>
    </row>
    <row r="27" spans="1:3" s="157" customFormat="1">
      <c r="A27" s="214">
        <v>16</v>
      </c>
      <c r="B27" s="162" t="s">
        <v>395</v>
      </c>
      <c r="C27" s="156" t="s">
        <v>396</v>
      </c>
    </row>
    <row r="28" spans="1:3" s="157" customFormat="1">
      <c r="A28" s="214">
        <v>16</v>
      </c>
      <c r="B28" s="162" t="s">
        <v>397</v>
      </c>
      <c r="C28" s="156" t="s">
        <v>398</v>
      </c>
    </row>
    <row r="29" spans="1:3" s="157" customFormat="1">
      <c r="A29" s="214">
        <v>16</v>
      </c>
      <c r="B29" s="162" t="s">
        <v>399</v>
      </c>
      <c r="C29" s="156" t="s">
        <v>400</v>
      </c>
    </row>
    <row r="30" spans="1:3" s="157" customFormat="1">
      <c r="A30" s="214">
        <v>16</v>
      </c>
      <c r="B30" s="162" t="s">
        <v>401</v>
      </c>
      <c r="C30" s="156" t="s">
        <v>402</v>
      </c>
    </row>
    <row r="31" spans="1:3" s="157" customFormat="1">
      <c r="A31" s="214">
        <v>16</v>
      </c>
      <c r="B31" s="162" t="s">
        <v>403</v>
      </c>
      <c r="C31" s="156" t="s">
        <v>404</v>
      </c>
    </row>
    <row r="32" spans="1:3" s="157" customFormat="1">
      <c r="A32" s="214">
        <v>16</v>
      </c>
      <c r="B32" s="162" t="s">
        <v>405</v>
      </c>
      <c r="C32" s="156" t="s">
        <v>406</v>
      </c>
    </row>
    <row r="33" spans="1:3" s="157" customFormat="1">
      <c r="A33" s="214">
        <v>16</v>
      </c>
      <c r="B33" s="162" t="s">
        <v>407</v>
      </c>
      <c r="C33" s="156" t="s">
        <v>408</v>
      </c>
    </row>
    <row r="34" spans="1:3" s="157" customFormat="1">
      <c r="A34" s="214">
        <v>16</v>
      </c>
      <c r="B34" s="162" t="s">
        <v>409</v>
      </c>
      <c r="C34" s="156" t="s">
        <v>410</v>
      </c>
    </row>
    <row r="35" spans="1:3" s="157" customFormat="1">
      <c r="A35" s="214">
        <v>16</v>
      </c>
      <c r="B35" s="162" t="s">
        <v>411</v>
      </c>
      <c r="C35" s="156" t="s">
        <v>412</v>
      </c>
    </row>
    <row r="36" spans="1:3" s="157" customFormat="1">
      <c r="A36" s="214">
        <v>16</v>
      </c>
      <c r="B36" s="162" t="s">
        <v>413</v>
      </c>
      <c r="C36" s="156" t="s">
        <v>414</v>
      </c>
    </row>
    <row r="37" spans="1:3" s="157" customFormat="1">
      <c r="A37" s="214">
        <v>16</v>
      </c>
      <c r="B37" s="162" t="s">
        <v>415</v>
      </c>
      <c r="C37" s="156" t="s">
        <v>416</v>
      </c>
    </row>
    <row r="38" spans="1:3" s="157" customFormat="1">
      <c r="A38" s="214">
        <v>16</v>
      </c>
      <c r="B38" s="162" t="s">
        <v>417</v>
      </c>
      <c r="C38" s="156" t="s">
        <v>418</v>
      </c>
    </row>
    <row r="39" spans="1:3" s="157" customFormat="1">
      <c r="A39" s="214">
        <v>16</v>
      </c>
      <c r="B39" s="162" t="s">
        <v>419</v>
      </c>
      <c r="C39" s="156" t="s">
        <v>420</v>
      </c>
    </row>
    <row r="40" spans="1:3" s="157" customFormat="1">
      <c r="A40" s="214">
        <v>16</v>
      </c>
      <c r="B40" s="162" t="s">
        <v>421</v>
      </c>
      <c r="C40" s="156" t="s">
        <v>422</v>
      </c>
    </row>
    <row r="41" spans="1:3" s="157" customFormat="1">
      <c r="A41" s="214">
        <v>16</v>
      </c>
      <c r="B41" s="162" t="s">
        <v>423</v>
      </c>
      <c r="C41" s="156" t="s">
        <v>424</v>
      </c>
    </row>
    <row r="42" spans="1:3" s="157" customFormat="1">
      <c r="A42" s="214">
        <v>16</v>
      </c>
      <c r="B42" s="162" t="s">
        <v>425</v>
      </c>
      <c r="C42" s="156" t="s">
        <v>426</v>
      </c>
    </row>
    <row r="43" spans="1:3" s="157" customFormat="1">
      <c r="A43" s="214">
        <v>16</v>
      </c>
      <c r="B43" s="162" t="s">
        <v>427</v>
      </c>
      <c r="C43" s="156" t="s">
        <v>428</v>
      </c>
    </row>
    <row r="44" spans="1:3" s="157" customFormat="1">
      <c r="A44" s="214">
        <v>16</v>
      </c>
      <c r="B44" s="162" t="s">
        <v>429</v>
      </c>
      <c r="C44" s="156" t="s">
        <v>430</v>
      </c>
    </row>
    <row r="45" spans="1:3" s="157" customFormat="1">
      <c r="A45" s="214">
        <v>16</v>
      </c>
      <c r="B45" s="162" t="s">
        <v>431</v>
      </c>
      <c r="C45" s="156" t="s">
        <v>432</v>
      </c>
    </row>
    <row r="46" spans="1:3" s="157" customFormat="1">
      <c r="A46" s="214">
        <v>16</v>
      </c>
      <c r="B46" s="162" t="s">
        <v>433</v>
      </c>
      <c r="C46" s="156" t="s">
        <v>434</v>
      </c>
    </row>
    <row r="47" spans="1:3" s="157" customFormat="1">
      <c r="A47" s="214">
        <v>11</v>
      </c>
      <c r="B47" s="162" t="s">
        <v>331</v>
      </c>
      <c r="C47" s="156" t="s">
        <v>435</v>
      </c>
    </row>
    <row r="48" spans="1:3" s="157" customFormat="1">
      <c r="A48" s="214">
        <v>11</v>
      </c>
      <c r="B48" s="162" t="s">
        <v>332</v>
      </c>
      <c r="C48" s="156" t="s">
        <v>436</v>
      </c>
    </row>
    <row r="49" spans="1:4" s="157" customFormat="1">
      <c r="A49" s="214">
        <v>11</v>
      </c>
      <c r="B49" s="162" t="s">
        <v>333</v>
      </c>
      <c r="C49" s="156" t="s">
        <v>437</v>
      </c>
    </row>
    <row r="50" spans="1:4" s="157" customFormat="1">
      <c r="A50" s="214">
        <v>11</v>
      </c>
      <c r="B50" s="162" t="s">
        <v>334</v>
      </c>
      <c r="C50" s="156" t="s">
        <v>438</v>
      </c>
    </row>
    <row r="51" spans="1:4" s="157" customFormat="1">
      <c r="A51" s="214">
        <v>10</v>
      </c>
      <c r="B51" s="162" t="s">
        <v>335</v>
      </c>
      <c r="C51" s="156" t="s">
        <v>439</v>
      </c>
    </row>
    <row r="52" spans="1:4" s="157" customFormat="1">
      <c r="A52" s="214">
        <v>10</v>
      </c>
      <c r="B52" s="162" t="s">
        <v>336</v>
      </c>
      <c r="C52" s="156" t="s">
        <v>440</v>
      </c>
    </row>
    <row r="53" spans="1:4" s="157" customFormat="1">
      <c r="A53" s="214">
        <v>10</v>
      </c>
      <c r="B53" s="162" t="s">
        <v>337</v>
      </c>
      <c r="C53" s="156" t="s">
        <v>441</v>
      </c>
    </row>
    <row r="54" spans="1:4" s="154" customFormat="1" ht="28.8">
      <c r="A54" s="213">
        <v>18</v>
      </c>
      <c r="B54" s="161" t="s">
        <v>442</v>
      </c>
      <c r="C54" s="153" t="s">
        <v>443</v>
      </c>
    </row>
    <row r="55" spans="1:4" s="154" customFormat="1" ht="28.8">
      <c r="A55" s="213">
        <v>18</v>
      </c>
      <c r="B55" s="161" t="s">
        <v>444</v>
      </c>
      <c r="C55" s="153" t="s">
        <v>445</v>
      </c>
    </row>
    <row r="56" spans="1:4" s="154" customFormat="1" ht="28.8">
      <c r="A56" s="213">
        <v>19</v>
      </c>
      <c r="B56" s="161" t="s">
        <v>446</v>
      </c>
      <c r="C56" s="153" t="s">
        <v>447</v>
      </c>
    </row>
    <row r="59" spans="1:4">
      <c r="B59" s="209"/>
      <c r="C59" s="210"/>
      <c r="D59" s="5"/>
    </row>
    <row r="60" spans="1:4">
      <c r="B60" s="216"/>
      <c r="C60" s="217"/>
      <c r="D60" s="216"/>
    </row>
    <row r="61" spans="1:4">
      <c r="B61" s="211"/>
      <c r="C61" s="212"/>
      <c r="D61" s="211"/>
    </row>
    <row r="62" spans="1:4">
      <c r="B62" s="211"/>
      <c r="C62" s="212"/>
      <c r="D62" s="211"/>
    </row>
    <row r="63" spans="1:4">
      <c r="B63" s="211"/>
      <c r="C63" s="212"/>
      <c r="D63" s="211"/>
    </row>
    <row r="64" spans="1:4">
      <c r="B64" s="211"/>
      <c r="C64" s="212"/>
      <c r="D64" s="211"/>
    </row>
    <row r="65" spans="2:4">
      <c r="B65" s="211"/>
      <c r="C65" s="212"/>
      <c r="D65" s="211"/>
    </row>
    <row r="66" spans="2:4">
      <c r="B66" s="211"/>
      <c r="C66" s="212"/>
      <c r="D66" s="211"/>
    </row>
    <row r="67" spans="2:4">
      <c r="B67" s="211"/>
      <c r="C67" s="212"/>
      <c r="D67" s="211"/>
    </row>
    <row r="68" spans="2:4">
      <c r="B68" s="211"/>
      <c r="C68" s="212"/>
      <c r="D68" s="211"/>
    </row>
    <row r="69" spans="2:4">
      <c r="B69" s="211"/>
      <c r="C69" s="212"/>
      <c r="D69" s="211"/>
    </row>
    <row r="70" spans="2:4">
      <c r="B70" s="211"/>
      <c r="C70" s="212"/>
      <c r="D70" s="211"/>
    </row>
    <row r="71" spans="2:4">
      <c r="B71" s="211"/>
      <c r="C71" s="212"/>
      <c r="D71" s="211"/>
    </row>
    <row r="72" spans="2:4">
      <c r="B72" s="211"/>
      <c r="C72" s="212"/>
      <c r="D72" s="211"/>
    </row>
    <row r="73" spans="2:4">
      <c r="B73" s="211"/>
      <c r="C73" s="212"/>
      <c r="D73" s="211"/>
    </row>
    <row r="74" spans="2:4">
      <c r="B74" s="211"/>
      <c r="C74" s="212"/>
      <c r="D74" s="211"/>
    </row>
    <row r="75" spans="2:4">
      <c r="B75" s="211"/>
      <c r="C75" s="212"/>
      <c r="D75" s="211"/>
    </row>
    <row r="76" spans="2:4">
      <c r="B76" s="211"/>
      <c r="C76" s="212"/>
      <c r="D76" s="211"/>
    </row>
    <row r="77" spans="2:4">
      <c r="B77" s="211"/>
      <c r="C77" s="212"/>
      <c r="D77" s="211"/>
    </row>
    <row r="78" spans="2:4">
      <c r="B78" s="211"/>
      <c r="C78" s="212"/>
      <c r="D78" s="211"/>
    </row>
    <row r="79" spans="2:4">
      <c r="B79" s="211"/>
      <c r="C79" s="212"/>
      <c r="D79" s="211"/>
    </row>
    <row r="80" spans="2:4">
      <c r="B80" s="211"/>
      <c r="C80" s="212"/>
      <c r="D80" s="211"/>
    </row>
    <row r="81" spans="2:4">
      <c r="B81" s="211"/>
      <c r="C81" s="212"/>
      <c r="D81" s="211"/>
    </row>
    <row r="82" spans="2:4">
      <c r="B82" s="211"/>
      <c r="C82" s="212"/>
      <c r="D82" s="211"/>
    </row>
    <row r="83" spans="2:4">
      <c r="B83" s="211"/>
      <c r="C83" s="212"/>
      <c r="D83" s="211"/>
    </row>
    <row r="84" spans="2:4">
      <c r="B84" s="211"/>
      <c r="C84" s="212"/>
      <c r="D84" s="211"/>
    </row>
    <row r="85" spans="2:4">
      <c r="B85" s="211"/>
      <c r="C85" s="212"/>
      <c r="D85" s="211"/>
    </row>
    <row r="86" spans="2:4">
      <c r="B86" s="211"/>
      <c r="C86" s="212"/>
      <c r="D86" s="211"/>
    </row>
    <row r="87" spans="2:4">
      <c r="B87" s="211"/>
      <c r="C87" s="212"/>
      <c r="D87" s="211"/>
    </row>
    <row r="88" spans="2:4">
      <c r="B88" s="211"/>
      <c r="C88" s="212"/>
      <c r="D88" s="211"/>
    </row>
    <row r="89" spans="2:4">
      <c r="B89" s="211"/>
      <c r="C89" s="212"/>
      <c r="D89" s="211"/>
    </row>
    <row r="90" spans="2:4">
      <c r="B90" s="211"/>
      <c r="C90" s="212"/>
      <c r="D90" s="211"/>
    </row>
    <row r="91" spans="2:4">
      <c r="B91" s="211"/>
      <c r="C91" s="212"/>
      <c r="D91" s="211"/>
    </row>
    <row r="92" spans="2:4">
      <c r="B92" s="211"/>
      <c r="C92" s="212"/>
      <c r="D92" s="211"/>
    </row>
    <row r="93" spans="2:4">
      <c r="B93" s="211"/>
      <c r="C93" s="212"/>
      <c r="D93" s="211"/>
    </row>
    <row r="94" spans="2:4">
      <c r="B94" s="211"/>
      <c r="C94" s="212"/>
      <c r="D94" s="211"/>
    </row>
    <row r="95" spans="2:4">
      <c r="B95" s="211"/>
      <c r="C95" s="212"/>
      <c r="D95" s="211"/>
    </row>
    <row r="96" spans="2:4">
      <c r="B96" s="211"/>
      <c r="C96" s="212"/>
      <c r="D96" s="211"/>
    </row>
    <row r="97" spans="2:4">
      <c r="B97" s="211"/>
      <c r="C97" s="212"/>
      <c r="D97" s="211"/>
    </row>
    <row r="98" spans="2:4">
      <c r="B98" s="211"/>
      <c r="C98" s="212"/>
      <c r="D98" s="211"/>
    </row>
    <row r="99" spans="2:4">
      <c r="B99" s="211"/>
      <c r="C99" s="212"/>
      <c r="D99" s="211"/>
    </row>
    <row r="100" spans="2:4">
      <c r="B100" s="211"/>
      <c r="C100" s="212"/>
      <c r="D100" s="211"/>
    </row>
    <row r="101" spans="2:4">
      <c r="B101" s="211"/>
      <c r="C101" s="212"/>
      <c r="D101" s="211"/>
    </row>
    <row r="102" spans="2:4">
      <c r="B102" s="211"/>
      <c r="C102" s="212"/>
      <c r="D102" s="211"/>
    </row>
    <row r="103" spans="2:4">
      <c r="B103" s="211"/>
      <c r="C103" s="212"/>
      <c r="D103" s="211"/>
    </row>
    <row r="104" spans="2:4">
      <c r="B104" s="211"/>
      <c r="C104" s="212"/>
      <c r="D104" s="211"/>
    </row>
    <row r="105" spans="2:4">
      <c r="B105" s="211"/>
      <c r="C105" s="212"/>
      <c r="D105" s="211"/>
    </row>
    <row r="106" spans="2:4">
      <c r="B106" s="211"/>
      <c r="C106" s="212"/>
      <c r="D106" s="211"/>
    </row>
    <row r="107" spans="2:4">
      <c r="B107" s="211"/>
      <c r="C107" s="212"/>
      <c r="D107" s="211"/>
    </row>
    <row r="108" spans="2:4">
      <c r="B108" s="211"/>
      <c r="C108" s="212"/>
      <c r="D108" s="211"/>
    </row>
    <row r="109" spans="2:4">
      <c r="B109" s="211"/>
      <c r="C109" s="212"/>
      <c r="D109" s="211"/>
    </row>
    <row r="110" spans="2:4">
      <c r="B110" s="211"/>
      <c r="C110" s="212"/>
      <c r="D110" s="211"/>
    </row>
    <row r="111" spans="2:4">
      <c r="B111" s="211"/>
      <c r="C111" s="212"/>
      <c r="D111" s="211"/>
    </row>
    <row r="112" spans="2:4">
      <c r="B112" s="211"/>
      <c r="C112" s="212"/>
      <c r="D112" s="211"/>
    </row>
    <row r="113" spans="2:4">
      <c r="B113" s="211"/>
      <c r="C113" s="212"/>
      <c r="D113" s="211"/>
    </row>
    <row r="114" spans="2:4">
      <c r="B114" s="211"/>
      <c r="C114" s="212"/>
      <c r="D114" s="211"/>
    </row>
  </sheetData>
  <pageMargins left="0.7" right="0.7" top="0.75" bottom="0.75" header="0.3" footer="0.3"/>
  <pageSetup paperSize="9" orientation="portrait" r:id="rId1"/>
  <ignoredErrors>
    <ignoredError sqref="A17 A20"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3C69801EC4BC48832BFA91F9CCAC6A" ma:contentTypeVersion="13" ma:contentTypeDescription="Create a new document." ma:contentTypeScope="" ma:versionID="cac04c859cc382dcba125d89b084dfa8">
  <xsd:schema xmlns:xsd="http://www.w3.org/2001/XMLSchema" xmlns:xs="http://www.w3.org/2001/XMLSchema" xmlns:p="http://schemas.microsoft.com/office/2006/metadata/properties" xmlns:ns2="84496a20-c196-42c8-b28b-3c0a30788b20" xmlns:ns3="f0434ec8-8523-4af2-ad40-1e58c0cfb15d" targetNamespace="http://schemas.microsoft.com/office/2006/metadata/properties" ma:root="true" ma:fieldsID="cb3cb7afe482fc5a58e9ba8099044663" ns2:_="" ns3:_="">
    <xsd:import namespace="84496a20-c196-42c8-b28b-3c0a30788b20"/>
    <xsd:import namespace="f0434ec8-8523-4af2-ad40-1e58c0cfb15d"/>
    <xsd:element name="properties">
      <xsd:complexType>
        <xsd:sequence>
          <xsd:element name="documentManagement">
            <xsd:complexType>
              <xsd:all>
                <xsd:element ref="ns2:Chart_x0020_of_x0020_Assets"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496a20-c196-42c8-b28b-3c0a30788b20" elementFormDefault="qualified">
    <xsd:import namespace="http://schemas.microsoft.com/office/2006/documentManagement/types"/>
    <xsd:import namespace="http://schemas.microsoft.com/office/infopath/2007/PartnerControls"/>
    <xsd:element name="Chart_x0020_of_x0020_Assets" ma:index="2" nillable="true" ma:displayName="Chart of Assets" ma:format="Dropdown" ma:internalName="Chart_x0020_of_x0020_Assets">
      <xsd:simpleType>
        <xsd:restriction base="dms:Choice">
          <xsd:enumeration value="Project Scoping &amp; Plans"/>
          <xsd:enumeration value="Proposal &amp; Commercial"/>
          <xsd:enumeration value="Collateral"/>
          <xsd:enumeration value="Reference SARA"/>
          <xsd:enumeration value="Reference EM"/>
          <xsd:enumeration value="Project Management &amp; Coordination"/>
          <xsd:enumeration value="Communication"/>
          <xsd:enumeration value="Consultations"/>
          <xsd:enumeration value="Presentations"/>
          <xsd:enumeration value="Deliverables [RM Assessment Questions]"/>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434ec8-8523-4af2-ad40-1e58c0cfb15d"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G 4 T 3 U i L I g h e k A A A A 9 Q A A A B I A H A B D b 2 5 m a W c v U G F j a 2 F n Z S 5 4 b W w g o h g A K K A U A A A A A A A A A A A A A A A A A A A A A A A A A A A A h Y + x D o I w G I R f h X S n L c V B S S k x r p K Y G I 1 r U y o 0 w o + h x f J u D j 6 S r y B G U T f H + + 4 u u b t f b z w b m j q 4 6 M 6 a F l I U Y Y o C D a o t D J Q p 6 t 0 x n K N M 8 I 1 U J 1 n q Y A y D T Q Z r U l Q 5 d 0 4 I 8 d 5 j H + O 2 K w m j N C K H f L 1 V l W 5 k a M A 6 C U q j T 6 v 4 3 0 K C 7 1 9 j B M O L G M 8 Y w 5 S T i f H c w N d n 4 9 y n + w P 5 q q 9 d 3 2 m h I V z u O J k k J + 8 L 4 g F Q S w M E F A A C A A g A G 4 T 3 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u E 9 1 I o i k e 4 D g A A A B E A A A A T A B w A R m 9 y b X V s Y X M v U 2 V j d G l v b j E u b S C i G A A o o B Q A A A A A A A A A A A A A A A A A A A A A A A A A A A A r T k 0 u y c z P U w i G 0 I b W A F B L A Q I t A B Q A A g A I A B u E 9 1 I i y I I X p A A A A P U A A A A S A A A A A A A A A A A A A A A A A A A A A A B D b 2 5 m a W c v U G F j a 2 F n Z S 5 4 b W x Q S w E C L Q A U A A I A C A A b h P d S D 8 r p q 6 Q A A A D p A A A A E w A A A A A A A A A A A A A A A A D w A A A A W 0 N v b n R l b n R f V H l w Z X N d L n h t b F B L A Q I t A B Q A A g A I A B u E 9 1 I 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M 4 X h z g E F k R L 6 v J l 4 O W 5 k X A A A A A A I A A A A A A A N m A A D A A A A A E A A A A H C V 2 j 7 k l E R V N x F y P N k w N 5 g A A A A A B I A A A K A A A A A Q A A A A A U Z Y E P W d Z t H 6 5 2 G Q + E t 7 N 1 A A A A C r 1 C F l A p J P b t C I Z S b f s I F L s J G g X 5 v w / j j S s h 9 j T i y a R b E a 7 z m r W d g C + T z t 6 U E Q S t / t F D C d G u z l 2 l 6 P z g U b z F 2 / x B D b s g 2 + 3 5 x S D 9 1 r i U K F J h Q A A A B + h G I t H 8 3 J C t h k Z G 3 5 y E 1 a s c O K 9 g = = < / D a t a M a s h u p > 
</file>

<file path=customXml/item4.xml><?xml version="1.0" encoding="utf-8"?>
<p:properties xmlns:p="http://schemas.microsoft.com/office/2006/metadata/properties" xmlns:xsi="http://www.w3.org/2001/XMLSchema-instance" xmlns:pc="http://schemas.microsoft.com/office/infopath/2007/PartnerControls">
  <documentManagement>
    <Chart_x0020_of_x0020_Assets xmlns="84496a20-c196-42c8-b28b-3c0a30788b20">Deliverables [RM Assessment Questions]</Chart_x0020_of_x0020_Assets>
    <SharedWithUsers xmlns="84496a20-c196-42c8-b28b-3c0a30788b20">
      <UserInfo>
        <DisplayName>Roger Saunders</DisplayName>
        <AccountId>10</AccountId>
        <AccountType/>
      </UserInfo>
      <UserInfo>
        <DisplayName>James Price</DisplayName>
        <AccountId>14</AccountId>
        <AccountType/>
      </UserInfo>
      <UserInfo>
        <DisplayName>Andrew McLean</DisplayName>
        <AccountId>13</AccountId>
        <AccountType/>
      </UserInfo>
      <UserInfo>
        <DisplayName>SARA Members</DisplayName>
        <AccountId>8</AccountId>
        <AccountType/>
      </UserInfo>
    </SharedWithUsers>
  </documentManagement>
</p:properties>
</file>

<file path=customXml/itemProps1.xml><?xml version="1.0" encoding="utf-8"?>
<ds:datastoreItem xmlns:ds="http://schemas.openxmlformats.org/officeDocument/2006/customXml" ds:itemID="{03ABDECF-3C69-478D-BAFF-BB78F866BCC4}">
  <ds:schemaRefs>
    <ds:schemaRef ds:uri="http://schemas.microsoft.com/sharepoint/v3/contenttype/forms"/>
  </ds:schemaRefs>
</ds:datastoreItem>
</file>

<file path=customXml/itemProps2.xml><?xml version="1.0" encoding="utf-8"?>
<ds:datastoreItem xmlns:ds="http://schemas.openxmlformats.org/officeDocument/2006/customXml" ds:itemID="{656F0863-AF37-492D-B790-626646FCFF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496a20-c196-42c8-b28b-3c0a30788b20"/>
    <ds:schemaRef ds:uri="f0434ec8-8523-4af2-ad40-1e58c0cfb1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E23CEA-AE12-43AF-9980-C3288694CED6}">
  <ds:schemaRefs>
    <ds:schemaRef ds:uri="http://schemas.microsoft.com/DataMashup"/>
  </ds:schemaRefs>
</ds:datastoreItem>
</file>

<file path=customXml/itemProps4.xml><?xml version="1.0" encoding="utf-8"?>
<ds:datastoreItem xmlns:ds="http://schemas.openxmlformats.org/officeDocument/2006/customXml" ds:itemID="{F3303F3F-6BB2-49C6-A8DA-F439FE7B78CE}">
  <ds:schemaRefs>
    <ds:schemaRef ds:uri="84496a20-c196-42c8-b28b-3c0a30788b20"/>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f0434ec8-8523-4af2-ad40-1e58c0cfb15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Title Page Old</vt:lpstr>
      <vt:lpstr>Introduction</vt:lpstr>
      <vt:lpstr>Title Page</vt:lpstr>
      <vt:lpstr>RMAT</vt:lpstr>
      <vt:lpstr>RMAT (2)</vt:lpstr>
      <vt:lpstr>Results</vt:lpstr>
      <vt:lpstr>Domains</vt:lpstr>
      <vt:lpstr>Maturity Levels</vt:lpstr>
      <vt:lpstr>REQs</vt:lpstr>
      <vt:lpstr>Detailed Explanatory Notes</vt:lpstr>
      <vt:lpstr>Public Offices at 18 Aug 2021</vt:lpstr>
      <vt:lpstr>Source</vt:lpstr>
      <vt:lpstr>'Public Offices at 18 Aug 2021'!OLE_LINK37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Sonya Sherman</dc:creator>
  <cp:keywords/>
  <dc:description/>
  <cp:lastModifiedBy>Catherine Robinson</cp:lastModifiedBy>
  <cp:revision/>
  <cp:lastPrinted>2021-05-20T01:54:14Z</cp:lastPrinted>
  <dcterms:created xsi:type="dcterms:W3CDTF">2021-04-03T02:07:03Z</dcterms:created>
  <dcterms:modified xsi:type="dcterms:W3CDTF">2021-08-18T05:57:36Z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0x010100353C69801EC4BC48832BFA91F9CCAC6A</vt:lpwstr>
  </property>
</Properties>
</file>